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PULAR\Documents\"/>
    </mc:Choice>
  </mc:AlternateContent>
  <bookViews>
    <workbookView xWindow="0" yWindow="0" windowWidth="28800" windowHeight="12210"/>
  </bookViews>
  <sheets>
    <sheet name="NOVIEMBRE" sheetId="1" r:id="rId1"/>
    <sheet name="DICIEMBRE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2" l="1"/>
  <c r="E54" i="2"/>
  <c r="E11" i="2"/>
  <c r="D6" i="2"/>
  <c r="E17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D11" i="2" l="1"/>
  <c r="F15" i="2" l="1"/>
  <c r="F11" i="2"/>
  <c r="F51" i="1" l="1"/>
  <c r="E51" i="1"/>
  <c r="E11" i="1"/>
  <c r="D6" i="1"/>
  <c r="E17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D11" i="1" l="1"/>
  <c r="F15" i="1" l="1"/>
  <c r="F11" i="1"/>
</calcChain>
</file>

<file path=xl/sharedStrings.xml><?xml version="1.0" encoding="utf-8"?>
<sst xmlns="http://schemas.openxmlformats.org/spreadsheetml/2006/main" count="312" uniqueCount="114">
  <si>
    <t>OPD. RÉGIMEN ESTATAL DE PROTECCIÓN SOCIAL EN SALUD</t>
  </si>
  <si>
    <t>NOVIEMBRE</t>
  </si>
  <si>
    <t>CONCENTRADORA 2017 0472729304</t>
  </si>
  <si>
    <t xml:space="preserve">                     CONCILIACIÓN BANCARIA </t>
  </si>
  <si>
    <t>MOVIMIENTOS</t>
  </si>
  <si>
    <t>ABONOS</t>
  </si>
  <si>
    <t>CARGOS</t>
  </si>
  <si>
    <t>SALDO</t>
  </si>
  <si>
    <t>SALDO FINAL</t>
  </si>
  <si>
    <t xml:space="preserve">DEPÓSITOS </t>
  </si>
  <si>
    <t>INTERESES GANADOS</t>
  </si>
  <si>
    <t xml:space="preserve">RETIROS </t>
  </si>
  <si>
    <t xml:space="preserve">COMISIONES COBRADAS </t>
  </si>
  <si>
    <t>SUMA GENERAL</t>
  </si>
  <si>
    <t>MOVIMIENTOS EN TRANSITO</t>
  </si>
  <si>
    <t>MOVIMIENTOS CANCELADOS</t>
  </si>
  <si>
    <t xml:space="preserve">SALDO DISPONIBLE ACTUAL </t>
  </si>
  <si>
    <t>FECHA CAPTURA</t>
  </si>
  <si>
    <t>NO. PROCESO</t>
  </si>
  <si>
    <t>NOMBRE</t>
  </si>
  <si>
    <t>CONCEPTO</t>
  </si>
  <si>
    <t>MOV</t>
  </si>
  <si>
    <t xml:space="preserve">MES COB </t>
  </si>
  <si>
    <t>FECHA COBRO</t>
  </si>
  <si>
    <t>SALDO OCTUBRE</t>
  </si>
  <si>
    <t>SALDO EN OCTUBRE 2017</t>
  </si>
  <si>
    <t>Fuc 140</t>
  </si>
  <si>
    <t xml:space="preserve">Gomez Urzua Moises Daniel </t>
  </si>
  <si>
    <t xml:space="preserve">Reintegro </t>
  </si>
  <si>
    <t xml:space="preserve">TRASPASO DE CUENTA </t>
  </si>
  <si>
    <t>Fuc 152</t>
  </si>
  <si>
    <t>0002017</t>
  </si>
  <si>
    <t xml:space="preserve">Servicios de Salud Jalisco </t>
  </si>
  <si>
    <t>ANTICIPO REATROACTIVO PERSONAL EVENTUAL</t>
  </si>
  <si>
    <t>TRANS SPEI 0002017</t>
  </si>
  <si>
    <t xml:space="preserve">Banco Mercantil del Norte </t>
  </si>
  <si>
    <t xml:space="preserve">COMISION ORDEN DE PAGO SPEI </t>
  </si>
  <si>
    <t>COMISION ORDEN DE PAGO SPEI</t>
  </si>
  <si>
    <t xml:space="preserve">I.V.A ORDEN DE PAGO SPEI </t>
  </si>
  <si>
    <t>IVA ORDEN DE PAGO SPEI</t>
  </si>
  <si>
    <t xml:space="preserve">Secretaria de Planeacion y Administracion </t>
  </si>
  <si>
    <t>SPEI RECIBIDO DEL BANCO INTERACCIONES</t>
  </si>
  <si>
    <t>0000019</t>
  </si>
  <si>
    <t>COMPLEMENTO NOMINA QUINCENA 19 2017 REPSS</t>
  </si>
  <si>
    <t>TRANS SPEI 0000019</t>
  </si>
  <si>
    <t xml:space="preserve">DIA DEL TRABAJADOR DE LA SALUD QUINCENA 19 </t>
  </si>
  <si>
    <t xml:space="preserve">COMPLEMENTO RETROACTIVO PERSONAL REGULARIZADO </t>
  </si>
  <si>
    <t>0000164</t>
  </si>
  <si>
    <t xml:space="preserve">RETROACTIVO PERSONAL REGULARIZADO Y FORMAL </t>
  </si>
  <si>
    <t>TRANS SPEI 0000164</t>
  </si>
  <si>
    <t>0000021</t>
  </si>
  <si>
    <t xml:space="preserve">PAGO DE NOMINA QUINCENA 21 2017 REPSS </t>
  </si>
  <si>
    <t>0000234</t>
  </si>
  <si>
    <t>PRIMERA PARTE DE AGUINALDO 2017</t>
  </si>
  <si>
    <t>TRANS SPEI 0000234</t>
  </si>
  <si>
    <t>Fuc 234</t>
  </si>
  <si>
    <t xml:space="preserve">REINTEGRO </t>
  </si>
  <si>
    <t xml:space="preserve">DEPOSITO EN EFECTIVO </t>
  </si>
  <si>
    <t xml:space="preserve">DEP.EFECTIVO </t>
  </si>
  <si>
    <t xml:space="preserve">INTERESES GANADOS </t>
  </si>
  <si>
    <t>LIQ.INT.S/TASA LIQ 2017-11-30</t>
  </si>
  <si>
    <t xml:space="preserve">TOTAL </t>
  </si>
  <si>
    <t>Perez Pereiro Juan Carlos</t>
  </si>
  <si>
    <t xml:space="preserve">Cabañas Sandoval Hector </t>
  </si>
  <si>
    <t xml:space="preserve">Mendoza Gutierre Rogelio </t>
  </si>
  <si>
    <t xml:space="preserve">Rocha Lugo Jose Angel </t>
  </si>
  <si>
    <t>Gutierrez Ledezma Cesar Javier</t>
  </si>
  <si>
    <t>DICIEMBRE</t>
  </si>
  <si>
    <t>SALDO NOVIEMBRE</t>
  </si>
  <si>
    <t>SALDO EN NOVIEMBRE 2017</t>
  </si>
  <si>
    <t>0002712</t>
  </si>
  <si>
    <t xml:space="preserve">JANNET PULIDO SANDOVAL </t>
  </si>
  <si>
    <t xml:space="preserve">PROMOCIONALES PARA AFILIACION CHARROS </t>
  </si>
  <si>
    <t>TRANS SPEI 0002712</t>
  </si>
  <si>
    <t>002</t>
  </si>
  <si>
    <t xml:space="preserve">DEPOSITO EN CUENTA DE TERCEROS </t>
  </si>
  <si>
    <t xml:space="preserve"> 3224670 </t>
  </si>
  <si>
    <t xml:space="preserve">Secretaria de Planeacion Y Administracion </t>
  </si>
  <si>
    <t>0012443</t>
  </si>
  <si>
    <t>TRANS SPEI 0012443</t>
  </si>
  <si>
    <t>0061217</t>
  </si>
  <si>
    <t xml:space="preserve">Servicio de Salud Jalisco </t>
  </si>
  <si>
    <t xml:space="preserve">PAGO DE COMPUTADORAS ESCANERS Y TABLETS </t>
  </si>
  <si>
    <t>TRANS SPEI 0061217</t>
  </si>
  <si>
    <t>0000023</t>
  </si>
  <si>
    <t>PAGO DE NOMINA QUINCENA 23 6 PORCIENTO 2017 REPSS</t>
  </si>
  <si>
    <t>TRANS SPEI 0000023</t>
  </si>
  <si>
    <t>0000024</t>
  </si>
  <si>
    <t>PAGO DE NOMINA QUINCENA 24 6 PORCIENTO 2017 REPSS</t>
  </si>
  <si>
    <t>TRANS SPEI 0000024</t>
  </si>
  <si>
    <t xml:space="preserve">Con Lana Capital </t>
  </si>
  <si>
    <t xml:space="preserve">CARGO DOMICIALICIACION </t>
  </si>
  <si>
    <t>0000037</t>
  </si>
  <si>
    <t xml:space="preserve">Jose Israel Camoacho Ocampo </t>
  </si>
  <si>
    <t xml:space="preserve">PROMOCIONALES PARA AFILIACION </t>
  </si>
  <si>
    <t>TRANS SPEI 0000037</t>
  </si>
  <si>
    <t>Fuc 203</t>
  </si>
  <si>
    <t>Cardenas Alonso Jose Guadalupe</t>
  </si>
  <si>
    <t xml:space="preserve">TRASPASO </t>
  </si>
  <si>
    <t xml:space="preserve">DEP. EFECTIVO </t>
  </si>
  <si>
    <t>0211217</t>
  </si>
  <si>
    <t xml:space="preserve">OPD Hospital Civil de Guadalajara </t>
  </si>
  <si>
    <t xml:space="preserve">SERVICIOS OTORGADOS </t>
  </si>
  <si>
    <t xml:space="preserve"> </t>
  </si>
  <si>
    <t>TRANS SPEI 0211217</t>
  </si>
  <si>
    <t xml:space="preserve">TRASPASO DE CUENTA PROPIA </t>
  </si>
  <si>
    <t>DEPOSITO DE CUENTA PROPIA 0000001838</t>
  </si>
  <si>
    <t>00018358</t>
  </si>
  <si>
    <t>TRANS SPEI 0001838</t>
  </si>
  <si>
    <t>LIQ.INT.S/TASA LIQ 2017-12-29</t>
  </si>
  <si>
    <t xml:space="preserve">Perez Avelar Jose de Jesus </t>
  </si>
  <si>
    <t>Rendon Martinez Cinthya Maria</t>
  </si>
  <si>
    <t>Castañeda Resendiz Cipactli Lucero</t>
  </si>
  <si>
    <t>Lamas Sillas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</si>
</sst>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C0A]d\-mmm\-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8"/>
      <name val="Arial Narrow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8"/>
      <name val="Arial Narrow"/>
      <family val="2"/>
    </font>
    <font>
      <b/>
      <sz val="10"/>
      <color indexed="18"/>
      <name val="Arial Narrow"/>
      <family val="2"/>
    </font>
    <font>
      <sz val="10"/>
      <color indexed="18"/>
      <name val="Arial Narrow"/>
      <family val="2"/>
    </font>
    <font>
      <b/>
      <sz val="9"/>
      <color indexed="18"/>
      <name val="Arial Narrow"/>
      <family val="2"/>
    </font>
    <font>
      <b/>
      <sz val="10"/>
      <color indexed="1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1"/>
      <color indexed="18"/>
      <name val="Arial Narrow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11"/>
      <color indexed="16"/>
      <name val="Arial Narrow"/>
      <family val="2"/>
    </font>
    <font>
      <b/>
      <sz val="11"/>
      <color indexed="16"/>
      <name val="Arial"/>
      <family val="2"/>
    </font>
    <font>
      <sz val="11"/>
      <name val="Arial Narrow"/>
      <family val="2"/>
    </font>
    <font>
      <b/>
      <sz val="10"/>
      <color indexed="16"/>
      <name val="Arial"/>
      <family val="2"/>
    </font>
    <font>
      <b/>
      <i/>
      <sz val="10"/>
      <color indexed="16"/>
      <name val="Arial Narrow"/>
      <family val="2"/>
    </font>
    <font>
      <i/>
      <sz val="10"/>
      <color indexed="16"/>
      <name val="Arial Narrow"/>
      <family val="2"/>
    </font>
    <font>
      <b/>
      <i/>
      <sz val="9"/>
      <color indexed="16"/>
      <name val="Arial Narrow"/>
      <family val="2"/>
    </font>
    <font>
      <b/>
      <i/>
      <sz val="10"/>
      <color indexed="16"/>
      <name val="Arial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1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44" fontId="6" fillId="2" borderId="0" xfId="1" applyFont="1" applyFill="1" applyBorder="1" applyAlignment="1"/>
    <xf numFmtId="44" fontId="2" fillId="2" borderId="0" xfId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44" fontId="2" fillId="2" borderId="0" xfId="1" applyFont="1" applyFill="1" applyAlignment="1"/>
    <xf numFmtId="164" fontId="6" fillId="2" borderId="0" xfId="0" applyNumberFormat="1" applyFont="1" applyFill="1" applyBorder="1" applyAlignment="1"/>
    <xf numFmtId="164" fontId="7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44" fontId="10" fillId="2" borderId="0" xfId="1" applyFont="1" applyFill="1" applyBorder="1" applyAlignment="1">
      <alignment vertical="center" wrapText="1"/>
    </xf>
    <xf numFmtId="44" fontId="2" fillId="2" borderId="0" xfId="1" applyFont="1" applyFill="1" applyBorder="1" applyAlignment="1">
      <alignment horizontal="left"/>
    </xf>
    <xf numFmtId="44" fontId="5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left"/>
    </xf>
    <xf numFmtId="44" fontId="2" fillId="2" borderId="0" xfId="1" applyFont="1" applyFill="1" applyBorder="1" applyAlignment="1"/>
    <xf numFmtId="0" fontId="14" fillId="2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horizontal="left" vertical="center" wrapText="1"/>
    </xf>
    <xf numFmtId="44" fontId="15" fillId="2" borderId="0" xfId="1" applyFont="1" applyFill="1" applyBorder="1" applyAlignment="1">
      <alignment horizontal="left" vertical="center" wrapText="1"/>
    </xf>
    <xf numFmtId="44" fontId="16" fillId="2" borderId="0" xfId="1" applyFont="1" applyFill="1" applyBorder="1" applyAlignment="1">
      <alignment horizontal="center"/>
    </xf>
    <xf numFmtId="44" fontId="16" fillId="2" borderId="0" xfId="1" applyFont="1" applyFill="1" applyBorder="1" applyAlignment="1">
      <alignment horizontal="left"/>
    </xf>
    <xf numFmtId="44" fontId="16" fillId="2" borderId="0" xfId="1" applyFont="1" applyFill="1" applyBorder="1" applyAlignment="1"/>
    <xf numFmtId="44" fontId="17" fillId="2" borderId="0" xfId="1" applyFont="1" applyFill="1" applyBorder="1" applyAlignment="1">
      <alignment vertical="center" wrapText="1"/>
    </xf>
    <xf numFmtId="44" fontId="18" fillId="2" borderId="0" xfId="1" applyFont="1" applyFill="1" applyBorder="1" applyAlignment="1">
      <alignment horizontal="left"/>
    </xf>
    <xf numFmtId="44" fontId="19" fillId="0" borderId="0" xfId="1" applyFont="1"/>
    <xf numFmtId="164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44" fontId="20" fillId="2" borderId="0" xfId="1" applyFont="1" applyFill="1" applyBorder="1" applyAlignment="1">
      <alignment horizontal="center"/>
    </xf>
    <xf numFmtId="44" fontId="17" fillId="2" borderId="0" xfId="1" applyFont="1" applyFill="1" applyBorder="1" applyAlignment="1">
      <alignment horizontal="left" vertical="center" wrapText="1"/>
    </xf>
    <xf numFmtId="0" fontId="21" fillId="0" borderId="0" xfId="0" applyFont="1" applyBorder="1" applyAlignment="1"/>
    <xf numFmtId="0" fontId="5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4" fontId="23" fillId="0" borderId="0" xfId="1" applyFont="1" applyAlignment="1">
      <alignment horizontal="left"/>
    </xf>
    <xf numFmtId="0" fontId="24" fillId="2" borderId="0" xfId="0" applyFont="1" applyFill="1" applyBorder="1" applyAlignment="1"/>
    <xf numFmtId="0" fontId="11" fillId="2" borderId="0" xfId="0" applyNumberFormat="1" applyFont="1" applyFill="1" applyBorder="1" applyAlignment="1">
      <alignment horizontal="center" vertical="center" wrapText="1"/>
    </xf>
    <xf numFmtId="44" fontId="13" fillId="2" borderId="2" xfId="0" applyNumberFormat="1" applyFont="1" applyFill="1" applyBorder="1" applyAlignment="1">
      <alignment horizontal="left"/>
    </xf>
    <xf numFmtId="44" fontId="25" fillId="2" borderId="2" xfId="0" applyNumberFormat="1" applyFont="1" applyFill="1" applyBorder="1" applyAlignment="1">
      <alignment horizontal="left"/>
    </xf>
    <xf numFmtId="44" fontId="16" fillId="2" borderId="2" xfId="1" applyFont="1" applyFill="1" applyBorder="1" applyAlignment="1">
      <alignment horizontal="left"/>
    </xf>
    <xf numFmtId="44" fontId="24" fillId="2" borderId="0" xfId="0" applyNumberFormat="1" applyFont="1" applyFill="1" applyBorder="1" applyAlignment="1"/>
    <xf numFmtId="44" fontId="14" fillId="2" borderId="0" xfId="0" applyNumberFormat="1" applyFont="1" applyFill="1" applyAlignment="1">
      <alignment horizontal="center"/>
    </xf>
    <xf numFmtId="44" fontId="26" fillId="2" borderId="3" xfId="1" applyFont="1" applyFill="1" applyBorder="1" applyAlignment="1">
      <alignment horizontal="left"/>
    </xf>
    <xf numFmtId="44" fontId="16" fillId="2" borderId="3" xfId="1" applyFont="1" applyFill="1" applyBorder="1" applyAlignment="1">
      <alignment horizontal="center"/>
    </xf>
    <xf numFmtId="44" fontId="27" fillId="2" borderId="3" xfId="1" applyFont="1" applyFill="1" applyBorder="1" applyAlignment="1">
      <alignment horizontal="left"/>
    </xf>
    <xf numFmtId="164" fontId="13" fillId="2" borderId="2" xfId="0" applyNumberFormat="1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left"/>
    </xf>
    <xf numFmtId="44" fontId="20" fillId="2" borderId="1" xfId="1" applyFont="1" applyFill="1" applyBorder="1"/>
    <xf numFmtId="44" fontId="16" fillId="2" borderId="1" xfId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left"/>
    </xf>
    <xf numFmtId="164" fontId="13" fillId="2" borderId="0" xfId="0" applyNumberFormat="1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44" fontId="20" fillId="2" borderId="0" xfId="1" applyFont="1" applyFill="1" applyBorder="1"/>
    <xf numFmtId="44" fontId="29" fillId="2" borderId="0" xfId="0" applyNumberFormat="1" applyFont="1" applyFill="1" applyBorder="1" applyAlignment="1">
      <alignment horizontal="center"/>
    </xf>
    <xf numFmtId="0" fontId="37" fillId="4" borderId="5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/>
    </xf>
    <xf numFmtId="49" fontId="34" fillId="0" borderId="0" xfId="0" applyNumberFormat="1" applyFont="1" applyAlignment="1">
      <alignment horizontal="left"/>
    </xf>
    <xf numFmtId="44" fontId="42" fillId="0" borderId="0" xfId="1" applyFont="1" applyAlignment="1">
      <alignment horizontal="left"/>
    </xf>
    <xf numFmtId="0" fontId="34" fillId="0" borderId="0" xfId="0" applyFont="1" applyAlignment="1">
      <alignment horizontal="center"/>
    </xf>
    <xf numFmtId="164" fontId="30" fillId="3" borderId="7" xfId="0" applyNumberFormat="1" applyFont="1" applyFill="1" applyBorder="1" applyAlignment="1">
      <alignment horizontal="center" vertical="center" wrapText="1"/>
    </xf>
    <xf numFmtId="49" fontId="31" fillId="3" borderId="8" xfId="0" applyNumberFormat="1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44" fontId="33" fillId="3" borderId="8" xfId="1" applyFont="1" applyFill="1" applyBorder="1" applyAlignment="1">
      <alignment horizontal="center" vertical="center" wrapText="1"/>
    </xf>
    <xf numFmtId="14" fontId="3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8" xfId="0" applyFont="1" applyFill="1" applyBorder="1" applyAlignment="1">
      <alignment horizontal="center" vertical="center" wrapText="1"/>
    </xf>
    <xf numFmtId="15" fontId="34" fillId="0" borderId="6" xfId="0" applyNumberFormat="1" applyFont="1" applyBorder="1" applyAlignment="1">
      <alignment horizontal="center"/>
    </xf>
    <xf numFmtId="49" fontId="37" fillId="4" borderId="6" xfId="0" applyNumberFormat="1" applyFont="1" applyFill="1" applyBorder="1" applyAlignment="1">
      <alignment horizontal="left" vertical="center"/>
    </xf>
    <xf numFmtId="44" fontId="36" fillId="4" borderId="6" xfId="0" applyNumberFormat="1" applyFont="1" applyFill="1" applyBorder="1" applyAlignment="1">
      <alignment horizontal="left" vertical="center"/>
    </xf>
    <xf numFmtId="44" fontId="37" fillId="4" borderId="6" xfId="1" applyFont="1" applyFill="1" applyBorder="1" applyAlignment="1">
      <alignment horizontal="right" vertical="center" wrapText="1"/>
    </xf>
    <xf numFmtId="44" fontId="37" fillId="4" borderId="6" xfId="1" applyFont="1" applyFill="1" applyBorder="1" applyAlignment="1">
      <alignment horizontal="left" vertical="center" wrapText="1"/>
    </xf>
    <xf numFmtId="44" fontId="35" fillId="4" borderId="6" xfId="1" applyFont="1" applyFill="1" applyBorder="1" applyAlignment="1">
      <alignment vertical="center"/>
    </xf>
    <xf numFmtId="0" fontId="38" fillId="4" borderId="6" xfId="0" applyNumberFormat="1" applyFont="1" applyFill="1" applyBorder="1" applyAlignment="1">
      <alignment vertical="center"/>
    </xf>
    <xf numFmtId="0" fontId="37" fillId="4" borderId="6" xfId="0" applyNumberFormat="1" applyFont="1" applyFill="1" applyBorder="1" applyAlignment="1">
      <alignment horizontal="center" vertical="center"/>
    </xf>
    <xf numFmtId="164" fontId="35" fillId="4" borderId="6" xfId="0" applyNumberFormat="1" applyFont="1" applyFill="1" applyBorder="1" applyAlignment="1">
      <alignment horizontal="center" vertical="center"/>
    </xf>
    <xf numFmtId="0" fontId="5" fillId="0" borderId="6" xfId="0" applyFont="1" applyBorder="1"/>
    <xf numFmtId="44" fontId="35" fillId="4" borderId="6" xfId="0" applyNumberFormat="1" applyFont="1" applyFill="1" applyBorder="1" applyAlignment="1">
      <alignment horizontal="left" vertical="center"/>
    </xf>
    <xf numFmtId="0" fontId="34" fillId="0" borderId="6" xfId="0" applyFont="1" applyFill="1" applyBorder="1" applyAlignment="1">
      <alignment horizontal="left"/>
    </xf>
    <xf numFmtId="44" fontId="39" fillId="0" borderId="6" xfId="1" applyFont="1" applyFill="1" applyBorder="1" applyAlignment="1">
      <alignment horizontal="right"/>
    </xf>
    <xf numFmtId="44" fontId="36" fillId="4" borderId="6" xfId="0" applyNumberFormat="1" applyFont="1" applyFill="1" applyBorder="1" applyAlignment="1">
      <alignment vertical="center"/>
    </xf>
    <xf numFmtId="44" fontId="39" fillId="0" borderId="6" xfId="1" applyFont="1" applyFill="1" applyBorder="1" applyAlignment="1"/>
    <xf numFmtId="0" fontId="40" fillId="0" borderId="6" xfId="0" applyFont="1" applyBorder="1" applyAlignment="1">
      <alignment horizontal="left"/>
    </xf>
    <xf numFmtId="44" fontId="39" fillId="0" borderId="6" xfId="1" applyFont="1" applyBorder="1"/>
    <xf numFmtId="0" fontId="12" fillId="0" borderId="6" xfId="0" applyFont="1" applyFill="1" applyBorder="1" applyAlignment="1"/>
    <xf numFmtId="44" fontId="39" fillId="0" borderId="6" xfId="1" applyFont="1" applyFill="1" applyBorder="1" applyAlignment="1">
      <alignment horizontal="center"/>
    </xf>
    <xf numFmtId="49" fontId="11" fillId="4" borderId="6" xfId="0" applyNumberFormat="1" applyFont="1" applyFill="1" applyBorder="1" applyAlignment="1">
      <alignment horizontal="left" vertical="center"/>
    </xf>
    <xf numFmtId="0" fontId="21" fillId="0" borderId="6" xfId="0" applyFont="1" applyBorder="1" applyAlignment="1"/>
    <xf numFmtId="0" fontId="12" fillId="0" borderId="6" xfId="0" applyFont="1" applyFill="1" applyBorder="1" applyAlignment="1">
      <alignment horizontal="left"/>
    </xf>
    <xf numFmtId="49" fontId="35" fillId="4" borderId="6" xfId="0" applyNumberFormat="1" applyFont="1" applyFill="1" applyBorder="1" applyAlignment="1">
      <alignment horizontal="left" vertical="center"/>
    </xf>
    <xf numFmtId="44" fontId="41" fillId="4" borderId="6" xfId="0" applyNumberFormat="1" applyFont="1" applyFill="1" applyBorder="1" applyAlignment="1">
      <alignment horizontal="left" vertical="center"/>
    </xf>
    <xf numFmtId="49" fontId="12" fillId="4" borderId="6" xfId="0" applyNumberFormat="1" applyFont="1" applyFill="1" applyBorder="1" applyAlignment="1">
      <alignment horizontal="left" vertical="center"/>
    </xf>
    <xf numFmtId="49" fontId="34" fillId="0" borderId="6" xfId="0" applyNumberFormat="1" applyFont="1" applyBorder="1" applyAlignment="1">
      <alignment horizontal="left"/>
    </xf>
    <xf numFmtId="49" fontId="34" fillId="0" borderId="6" xfId="0" applyNumberFormat="1" applyFont="1" applyBorder="1" applyAlignment="1">
      <alignment horizontal="left" vertical="center"/>
    </xf>
    <xf numFmtId="44" fontId="39" fillId="0" borderId="6" xfId="1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4" fontId="17" fillId="2" borderId="2" xfId="1" applyFont="1" applyFill="1" applyBorder="1" applyAlignment="1">
      <alignment horizontal="center" vertical="center" wrapText="1"/>
    </xf>
    <xf numFmtId="44" fontId="17" fillId="2" borderId="4" xfId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1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133BB0FA-308D-43A9-9E9D-4E8DDDD7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6C624778-DC20-4CB2-8B0B-29E9E2C93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CILIACION%20BANCARIAS%2093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17"/>
      <sheetName val="Febrero 2017"/>
      <sheetName val="Marzo 2017"/>
      <sheetName val="Abril 2017"/>
      <sheetName val="Mayo 2017"/>
      <sheetName val="Junio 2017"/>
      <sheetName val="Julio 2017"/>
      <sheetName val="Agosto 2017"/>
      <sheetName val="Septiembre 2017"/>
      <sheetName val="Octubre 2017"/>
      <sheetName val="Noviembre 2017"/>
      <sheetName val=" Diciembre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F11">
            <v>6223876.6600000411</v>
          </cell>
        </row>
      </sheetData>
      <sheetData sheetId="10">
        <row r="11">
          <cell r="F11">
            <v>26722283.780000061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12" workbookViewId="0">
      <selection activeCell="B62" sqref="B62"/>
    </sheetView>
  </sheetViews>
  <sheetFormatPr baseColWidth="10" defaultRowHeight="13.5" x14ac:dyDescent="0.25"/>
  <cols>
    <col min="1" max="1" width="11.42578125" style="65"/>
    <col min="2" max="2" width="16.85546875" style="63" customWidth="1"/>
    <col min="3" max="3" width="46.140625" style="62" customWidth="1"/>
    <col min="4" max="4" width="41.140625" style="62" customWidth="1"/>
    <col min="5" max="5" width="19.140625" style="15" customWidth="1"/>
    <col min="6" max="6" width="22.5703125" style="64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0" ht="12.75" x14ac:dyDescent="0.2">
      <c r="A1" s="103" t="s">
        <v>0</v>
      </c>
      <c r="B1" s="103"/>
      <c r="C1" s="103"/>
      <c r="D1" s="103"/>
      <c r="E1" s="103"/>
      <c r="F1" s="103"/>
      <c r="G1" s="103"/>
      <c r="H1" s="1"/>
      <c r="I1" s="2"/>
      <c r="J1" s="3" t="s">
        <v>1</v>
      </c>
    </row>
    <row r="2" spans="1:10" x14ac:dyDescent="0.25">
      <c r="A2" s="103" t="s">
        <v>2</v>
      </c>
      <c r="B2" s="103"/>
      <c r="C2" s="103"/>
      <c r="D2" s="103"/>
      <c r="E2" s="103"/>
      <c r="F2" s="103"/>
      <c r="G2" s="103"/>
      <c r="H2" s="5"/>
      <c r="I2" s="6"/>
      <c r="J2" s="7"/>
    </row>
    <row r="3" spans="1:10" x14ac:dyDescent="0.25">
      <c r="A3" s="103" t="s">
        <v>3</v>
      </c>
      <c r="B3" s="103"/>
      <c r="C3" s="103"/>
      <c r="D3" s="103"/>
      <c r="E3" s="103"/>
      <c r="F3" s="103"/>
      <c r="G3" s="8"/>
      <c r="H3" s="9"/>
      <c r="I3" s="7"/>
      <c r="J3" s="7"/>
    </row>
    <row r="4" spans="1:10" x14ac:dyDescent="0.25">
      <c r="A4" s="10"/>
      <c r="B4" s="11"/>
      <c r="C4" s="12"/>
      <c r="D4" s="12"/>
      <c r="E4" s="13"/>
      <c r="F4" s="14"/>
      <c r="H4" s="5"/>
      <c r="I4" s="6"/>
      <c r="J4" s="16"/>
    </row>
    <row r="5" spans="1:10" ht="14.25" thickBot="1" x14ac:dyDescent="0.3">
      <c r="A5" s="17"/>
      <c r="B5" s="18"/>
      <c r="C5" s="19" t="s">
        <v>4</v>
      </c>
      <c r="D5" s="19" t="s">
        <v>5</v>
      </c>
      <c r="E5" s="20" t="s">
        <v>6</v>
      </c>
      <c r="F5" s="21" t="s">
        <v>7</v>
      </c>
      <c r="G5" s="22"/>
      <c r="H5" s="5"/>
      <c r="I5" s="6"/>
      <c r="J5" s="23"/>
    </row>
    <row r="6" spans="1:10" ht="20.25" customHeight="1" x14ac:dyDescent="0.25">
      <c r="A6" s="104"/>
      <c r="B6" s="104"/>
      <c r="C6" s="24" t="s">
        <v>8</v>
      </c>
      <c r="D6" s="25">
        <f>+'[1]Octubre 2017'!F11</f>
        <v>6223876.6600000411</v>
      </c>
      <c r="E6" s="26"/>
      <c r="F6" s="27"/>
      <c r="G6" s="28"/>
      <c r="H6" s="5"/>
      <c r="I6" s="6"/>
      <c r="J6" s="23"/>
    </row>
    <row r="7" spans="1:10" ht="20.25" customHeight="1" x14ac:dyDescent="0.25">
      <c r="A7" s="104" t="s">
        <v>1</v>
      </c>
      <c r="B7" s="104"/>
      <c r="C7" s="24" t="s">
        <v>9</v>
      </c>
      <c r="D7" s="25">
        <v>171139305.28999999</v>
      </c>
      <c r="E7" s="29"/>
      <c r="F7" s="30"/>
      <c r="G7" s="31"/>
      <c r="H7" s="5"/>
      <c r="I7" s="6"/>
      <c r="J7" s="23"/>
    </row>
    <row r="8" spans="1:10" ht="20.25" customHeight="1" x14ac:dyDescent="0.25">
      <c r="A8" s="32"/>
      <c r="B8" s="33"/>
      <c r="C8" s="24" t="s">
        <v>10</v>
      </c>
      <c r="D8" s="25">
        <v>168426.21</v>
      </c>
      <c r="E8" s="34"/>
      <c r="F8" s="35"/>
      <c r="G8" s="28"/>
      <c r="J8" s="23"/>
    </row>
    <row r="9" spans="1:10" ht="20.25" customHeight="1" x14ac:dyDescent="0.3">
      <c r="A9" s="105"/>
      <c r="B9" s="105"/>
      <c r="C9" s="24" t="s">
        <v>11</v>
      </c>
      <c r="D9" s="38"/>
      <c r="E9" s="29">
        <v>150809283.78</v>
      </c>
      <c r="F9" s="39"/>
      <c r="G9" s="27"/>
      <c r="H9" s="40"/>
      <c r="I9" s="23"/>
      <c r="J9" s="23"/>
    </row>
    <row r="10" spans="1:10" ht="20.25" customHeight="1" thickBot="1" x14ac:dyDescent="0.35">
      <c r="A10" s="41"/>
      <c r="B10" s="33"/>
      <c r="C10" s="24" t="s">
        <v>12</v>
      </c>
      <c r="D10" s="38"/>
      <c r="E10" s="29">
        <v>40.6</v>
      </c>
      <c r="F10" s="39"/>
      <c r="G10" s="27"/>
      <c r="H10" s="40"/>
      <c r="I10" s="23"/>
      <c r="J10" s="23"/>
    </row>
    <row r="11" spans="1:10" ht="20.25" customHeight="1" thickBot="1" x14ac:dyDescent="0.35">
      <c r="A11" s="32"/>
      <c r="B11" s="33"/>
      <c r="C11" s="42" t="s">
        <v>13</v>
      </c>
      <c r="D11" s="43">
        <f>SUM(D6:D9)</f>
        <v>177531608.16000006</v>
      </c>
      <c r="E11" s="44">
        <f>SUM(E9:E10)</f>
        <v>150809324.38</v>
      </c>
      <c r="F11" s="44">
        <f>+D11-E11</f>
        <v>26722283.780000061</v>
      </c>
      <c r="G11" s="28"/>
      <c r="H11" s="45"/>
      <c r="I11" s="46"/>
      <c r="J11" s="23"/>
    </row>
    <row r="12" spans="1:10" ht="20.25" customHeight="1" thickBot="1" x14ac:dyDescent="0.35">
      <c r="A12" s="32"/>
      <c r="B12" s="33"/>
      <c r="C12" s="24"/>
      <c r="D12" s="47"/>
      <c r="E12" s="48"/>
      <c r="F12" s="49"/>
      <c r="G12" s="28"/>
      <c r="H12" s="40"/>
      <c r="I12" s="23"/>
      <c r="J12" s="23"/>
    </row>
    <row r="13" spans="1:10" ht="20.25" customHeight="1" thickBot="1" x14ac:dyDescent="0.35">
      <c r="A13" s="100"/>
      <c r="B13" s="100"/>
      <c r="C13" s="50" t="s">
        <v>14</v>
      </c>
      <c r="D13" s="51"/>
      <c r="E13" s="101"/>
      <c r="F13" s="101"/>
      <c r="G13" s="31"/>
      <c r="H13" s="40"/>
      <c r="I13" s="23"/>
      <c r="J13" s="6"/>
    </row>
    <row r="14" spans="1:10" ht="17.25" thickBot="1" x14ac:dyDescent="0.35">
      <c r="A14" s="100"/>
      <c r="B14" s="100"/>
      <c r="C14" s="52" t="s">
        <v>15</v>
      </c>
      <c r="D14" s="51"/>
      <c r="E14" s="53"/>
      <c r="F14" s="54"/>
      <c r="G14" s="26"/>
      <c r="H14" s="5"/>
      <c r="I14" s="6"/>
      <c r="J14" s="6"/>
    </row>
    <row r="15" spans="1:10" ht="17.25" thickBot="1" x14ac:dyDescent="0.35">
      <c r="A15" s="55"/>
      <c r="B15" s="56"/>
      <c r="C15" s="57"/>
      <c r="D15" s="58" t="s">
        <v>16</v>
      </c>
      <c r="E15" s="59"/>
      <c r="F15" s="102">
        <f>+D11-E11</f>
        <v>26722283.780000061</v>
      </c>
      <c r="G15" s="102"/>
      <c r="H15" s="5"/>
      <c r="I15" s="6"/>
      <c r="J15" s="60"/>
    </row>
    <row r="16" spans="1:10" ht="27" customHeight="1" thickTop="1" x14ac:dyDescent="0.2">
      <c r="A16" s="66" t="s">
        <v>17</v>
      </c>
      <c r="B16" s="67" t="s">
        <v>18</v>
      </c>
      <c r="C16" s="68" t="s">
        <v>19</v>
      </c>
      <c r="D16" s="68" t="s">
        <v>20</v>
      </c>
      <c r="E16" s="69" t="s">
        <v>5</v>
      </c>
      <c r="F16" s="69" t="s">
        <v>6</v>
      </c>
      <c r="G16" s="69" t="s">
        <v>7</v>
      </c>
      <c r="H16" s="70" t="s">
        <v>21</v>
      </c>
      <c r="I16" s="70" t="s">
        <v>22</v>
      </c>
      <c r="J16" s="71" t="s">
        <v>23</v>
      </c>
    </row>
    <row r="17" spans="1:11" ht="12.75" customHeight="1" x14ac:dyDescent="0.2">
      <c r="A17" s="72"/>
      <c r="B17" s="73" t="s">
        <v>7</v>
      </c>
      <c r="C17" s="74" t="s">
        <v>24</v>
      </c>
      <c r="D17" s="74" t="s">
        <v>25</v>
      </c>
      <c r="E17" s="75">
        <f>+D6</f>
        <v>6223876.6600000411</v>
      </c>
      <c r="F17" s="76"/>
      <c r="G17" s="77">
        <f>+E17</f>
        <v>6223876.6600000411</v>
      </c>
      <c r="H17" s="78"/>
      <c r="I17" s="79">
        <v>10</v>
      </c>
      <c r="J17" s="80"/>
      <c r="K17" s="81"/>
    </row>
    <row r="18" spans="1:11" ht="12.75" customHeight="1" x14ac:dyDescent="0.2">
      <c r="A18" s="80">
        <v>43042</v>
      </c>
      <c r="B18" s="73" t="s">
        <v>26</v>
      </c>
      <c r="C18" s="82" t="s">
        <v>27</v>
      </c>
      <c r="D18" s="83" t="s">
        <v>28</v>
      </c>
      <c r="E18" s="75">
        <v>864.7</v>
      </c>
      <c r="F18" s="84"/>
      <c r="G18" s="77">
        <f>+G17+E18</f>
        <v>6224741.3600000413</v>
      </c>
      <c r="H18" s="83" t="s">
        <v>29</v>
      </c>
      <c r="I18" s="79">
        <v>11</v>
      </c>
      <c r="J18" s="80">
        <v>43042</v>
      </c>
      <c r="K18" s="81"/>
    </row>
    <row r="19" spans="1:11" ht="12.75" customHeight="1" x14ac:dyDescent="0.2">
      <c r="A19" s="80">
        <v>43042</v>
      </c>
      <c r="B19" s="73" t="s">
        <v>30</v>
      </c>
      <c r="C19" s="74" t="s">
        <v>27</v>
      </c>
      <c r="D19" s="85" t="s">
        <v>28</v>
      </c>
      <c r="E19" s="75">
        <v>1306.81</v>
      </c>
      <c r="F19" s="84"/>
      <c r="G19" s="77">
        <f>+G18+E19</f>
        <v>6226048.1700000409</v>
      </c>
      <c r="H19" s="83" t="s">
        <v>29</v>
      </c>
      <c r="I19" s="79">
        <v>11</v>
      </c>
      <c r="J19" s="80">
        <v>43042</v>
      </c>
      <c r="K19" s="81"/>
    </row>
    <row r="20" spans="1:11" ht="12.75" customHeight="1" x14ac:dyDescent="0.2">
      <c r="A20" s="80">
        <v>43042</v>
      </c>
      <c r="B20" s="73" t="s">
        <v>31</v>
      </c>
      <c r="C20" s="83" t="s">
        <v>32</v>
      </c>
      <c r="D20" s="85" t="s">
        <v>33</v>
      </c>
      <c r="E20" s="86"/>
      <c r="F20" s="84">
        <v>6000000</v>
      </c>
      <c r="G20" s="77">
        <f>+G19-F20</f>
        <v>226048.1700000409</v>
      </c>
      <c r="H20" s="83" t="s">
        <v>34</v>
      </c>
      <c r="I20" s="79">
        <v>11</v>
      </c>
      <c r="J20" s="80">
        <v>43042</v>
      </c>
      <c r="K20" s="81"/>
    </row>
    <row r="21" spans="1:11" ht="12.75" customHeight="1" x14ac:dyDescent="0.25">
      <c r="A21" s="80">
        <v>43042</v>
      </c>
      <c r="B21" s="73" t="s">
        <v>31</v>
      </c>
      <c r="C21" s="87" t="s">
        <v>35</v>
      </c>
      <c r="D21" s="74" t="s">
        <v>36</v>
      </c>
      <c r="E21" s="86"/>
      <c r="F21" s="88">
        <v>5</v>
      </c>
      <c r="G21" s="77">
        <f t="shared" ref="G21:G22" si="0">+G20-F21</f>
        <v>226043.1700000409</v>
      </c>
      <c r="H21" s="89" t="s">
        <v>37</v>
      </c>
      <c r="I21" s="79">
        <v>11</v>
      </c>
      <c r="J21" s="80">
        <v>43042</v>
      </c>
      <c r="K21" s="81"/>
    </row>
    <row r="22" spans="1:11" ht="12.75" customHeight="1" x14ac:dyDescent="0.25">
      <c r="A22" s="80">
        <v>43042</v>
      </c>
      <c r="B22" s="73" t="s">
        <v>31</v>
      </c>
      <c r="C22" s="87" t="s">
        <v>35</v>
      </c>
      <c r="D22" s="74" t="s">
        <v>38</v>
      </c>
      <c r="E22" s="86"/>
      <c r="F22" s="88">
        <v>0.8</v>
      </c>
      <c r="G22" s="77">
        <f t="shared" si="0"/>
        <v>226042.37000004092</v>
      </c>
      <c r="H22" s="89" t="s">
        <v>39</v>
      </c>
      <c r="I22" s="79">
        <v>11</v>
      </c>
      <c r="J22" s="80">
        <v>43042</v>
      </c>
      <c r="K22" s="81"/>
    </row>
    <row r="23" spans="1:11" ht="12.75" customHeight="1" x14ac:dyDescent="0.25">
      <c r="A23" s="80">
        <v>43056</v>
      </c>
      <c r="B23" s="73"/>
      <c r="C23" s="87" t="s">
        <v>40</v>
      </c>
      <c r="D23" s="85"/>
      <c r="E23" s="75">
        <v>171135623.18000001</v>
      </c>
      <c r="F23" s="90"/>
      <c r="G23" s="77">
        <f>+G22+E23</f>
        <v>171361665.55000004</v>
      </c>
      <c r="H23" s="83" t="s">
        <v>41</v>
      </c>
      <c r="I23" s="79">
        <v>11</v>
      </c>
      <c r="J23" s="80">
        <v>43056</v>
      </c>
      <c r="K23" s="81"/>
    </row>
    <row r="24" spans="1:11" ht="12.75" customHeight="1" x14ac:dyDescent="0.25">
      <c r="A24" s="80">
        <v>43060</v>
      </c>
      <c r="B24" s="73" t="s">
        <v>42</v>
      </c>
      <c r="C24" s="87" t="s">
        <v>32</v>
      </c>
      <c r="D24" s="74" t="s">
        <v>43</v>
      </c>
      <c r="E24" s="86"/>
      <c r="F24" s="88">
        <v>19243143.629999999</v>
      </c>
      <c r="G24" s="77">
        <f>+G23-F24</f>
        <v>152118521.92000005</v>
      </c>
      <c r="H24" s="89" t="s">
        <v>44</v>
      </c>
      <c r="I24" s="79">
        <v>11</v>
      </c>
      <c r="J24" s="80">
        <v>43060</v>
      </c>
      <c r="K24" s="81"/>
    </row>
    <row r="25" spans="1:11" ht="12.75" customHeight="1" x14ac:dyDescent="0.25">
      <c r="A25" s="80">
        <v>43060</v>
      </c>
      <c r="B25" s="73" t="s">
        <v>42</v>
      </c>
      <c r="C25" s="87" t="s">
        <v>35</v>
      </c>
      <c r="D25" s="74" t="s">
        <v>36</v>
      </c>
      <c r="E25" s="86"/>
      <c r="F25" s="88">
        <v>5</v>
      </c>
      <c r="G25" s="77">
        <f t="shared" ref="G25:G26" si="1">+G24-F25</f>
        <v>152118516.92000005</v>
      </c>
      <c r="H25" s="89" t="s">
        <v>37</v>
      </c>
      <c r="I25" s="79">
        <v>11</v>
      </c>
      <c r="J25" s="80">
        <v>43060</v>
      </c>
      <c r="K25" s="81"/>
    </row>
    <row r="26" spans="1:11" ht="12.75" customHeight="1" x14ac:dyDescent="0.25">
      <c r="A26" s="80">
        <v>43060</v>
      </c>
      <c r="B26" s="73" t="s">
        <v>42</v>
      </c>
      <c r="C26" s="87" t="s">
        <v>35</v>
      </c>
      <c r="D26" s="74" t="s">
        <v>38</v>
      </c>
      <c r="E26" s="86"/>
      <c r="F26" s="88">
        <v>0.8</v>
      </c>
      <c r="G26" s="77">
        <f t="shared" si="1"/>
        <v>152118516.12000003</v>
      </c>
      <c r="H26" s="89" t="s">
        <v>39</v>
      </c>
      <c r="I26" s="79">
        <v>11</v>
      </c>
      <c r="J26" s="80">
        <v>43060</v>
      </c>
      <c r="K26" s="81"/>
    </row>
    <row r="27" spans="1:11" ht="12.75" customHeight="1" x14ac:dyDescent="0.25">
      <c r="A27" s="80">
        <v>43060</v>
      </c>
      <c r="B27" s="73" t="s">
        <v>42</v>
      </c>
      <c r="C27" s="87" t="s">
        <v>32</v>
      </c>
      <c r="D27" s="74" t="s">
        <v>45</v>
      </c>
      <c r="E27" s="86"/>
      <c r="F27" s="88">
        <v>4371445.12</v>
      </c>
      <c r="G27" s="77">
        <f>+G26-F27</f>
        <v>147747071.00000003</v>
      </c>
      <c r="H27" s="89" t="s">
        <v>44</v>
      </c>
      <c r="I27" s="79">
        <v>11</v>
      </c>
      <c r="J27" s="80">
        <v>43060</v>
      </c>
      <c r="K27" s="81"/>
    </row>
    <row r="28" spans="1:11" ht="12.75" customHeight="1" x14ac:dyDescent="0.25">
      <c r="A28" s="80">
        <v>43060</v>
      </c>
      <c r="B28" s="73" t="s">
        <v>42</v>
      </c>
      <c r="C28" s="87" t="s">
        <v>35</v>
      </c>
      <c r="D28" s="74" t="s">
        <v>36</v>
      </c>
      <c r="E28" s="86"/>
      <c r="F28" s="88">
        <v>5</v>
      </c>
      <c r="G28" s="77">
        <f t="shared" ref="G28:G29" si="2">+G27-F28</f>
        <v>147747066.00000003</v>
      </c>
      <c r="H28" s="89" t="s">
        <v>37</v>
      </c>
      <c r="I28" s="79">
        <v>11</v>
      </c>
      <c r="J28" s="80">
        <v>43060</v>
      </c>
      <c r="K28" s="81"/>
    </row>
    <row r="29" spans="1:11" ht="12.75" customHeight="1" x14ac:dyDescent="0.25">
      <c r="A29" s="80">
        <v>43060</v>
      </c>
      <c r="B29" s="73" t="s">
        <v>42</v>
      </c>
      <c r="C29" s="87" t="s">
        <v>35</v>
      </c>
      <c r="D29" s="74" t="s">
        <v>38</v>
      </c>
      <c r="E29" s="86"/>
      <c r="F29" s="88">
        <v>0.8</v>
      </c>
      <c r="G29" s="77">
        <f t="shared" si="2"/>
        <v>147747065.20000002</v>
      </c>
      <c r="H29" s="89" t="s">
        <v>39</v>
      </c>
      <c r="I29" s="79">
        <v>11</v>
      </c>
      <c r="J29" s="80">
        <v>43060</v>
      </c>
      <c r="K29" s="81"/>
    </row>
    <row r="30" spans="1:11" ht="12.75" customHeight="1" x14ac:dyDescent="0.25">
      <c r="A30" s="80">
        <v>43060</v>
      </c>
      <c r="B30" s="91" t="s">
        <v>31</v>
      </c>
      <c r="C30" s="87" t="s">
        <v>32</v>
      </c>
      <c r="D30" s="74" t="s">
        <v>46</v>
      </c>
      <c r="E30" s="86"/>
      <c r="F30" s="88">
        <v>1516737.23</v>
      </c>
      <c r="G30" s="77">
        <f>+G29-F30</f>
        <v>146230327.97000003</v>
      </c>
      <c r="H30" s="89" t="s">
        <v>34</v>
      </c>
      <c r="I30" s="79">
        <v>11</v>
      </c>
      <c r="J30" s="80">
        <v>43060</v>
      </c>
      <c r="K30" s="81"/>
    </row>
    <row r="31" spans="1:11" ht="12.75" customHeight="1" x14ac:dyDescent="0.25">
      <c r="A31" s="80">
        <v>43060</v>
      </c>
      <c r="B31" s="91" t="s">
        <v>31</v>
      </c>
      <c r="C31" s="87" t="s">
        <v>35</v>
      </c>
      <c r="D31" s="74" t="s">
        <v>36</v>
      </c>
      <c r="E31" s="86"/>
      <c r="F31" s="88">
        <v>5</v>
      </c>
      <c r="G31" s="77">
        <f t="shared" ref="G31:G32" si="3">+G30-F31</f>
        <v>146230322.97000003</v>
      </c>
      <c r="H31" s="89" t="s">
        <v>37</v>
      </c>
      <c r="I31" s="79">
        <v>11</v>
      </c>
      <c r="J31" s="80">
        <v>43060</v>
      </c>
      <c r="K31" s="81"/>
    </row>
    <row r="32" spans="1:11" ht="12.75" customHeight="1" x14ac:dyDescent="0.25">
      <c r="A32" s="80">
        <v>43060</v>
      </c>
      <c r="B32" s="91" t="s">
        <v>31</v>
      </c>
      <c r="C32" s="87" t="s">
        <v>35</v>
      </c>
      <c r="D32" s="74" t="s">
        <v>38</v>
      </c>
      <c r="E32" s="86"/>
      <c r="F32" s="88">
        <v>0.8</v>
      </c>
      <c r="G32" s="77">
        <f t="shared" si="3"/>
        <v>146230322.17000002</v>
      </c>
      <c r="H32" s="89" t="s">
        <v>39</v>
      </c>
      <c r="I32" s="79">
        <v>11</v>
      </c>
      <c r="J32" s="80">
        <v>43060</v>
      </c>
      <c r="K32" s="81"/>
    </row>
    <row r="33" spans="1:11" ht="12.75" customHeight="1" x14ac:dyDescent="0.25">
      <c r="A33" s="80">
        <v>43060</v>
      </c>
      <c r="B33" s="91" t="s">
        <v>47</v>
      </c>
      <c r="C33" s="87" t="s">
        <v>32</v>
      </c>
      <c r="D33" s="74" t="s">
        <v>48</v>
      </c>
      <c r="E33" s="86"/>
      <c r="F33" s="88">
        <v>15067978.300000001</v>
      </c>
      <c r="G33" s="77">
        <f>+G32-F33</f>
        <v>131162343.87000002</v>
      </c>
      <c r="H33" s="89" t="s">
        <v>49</v>
      </c>
      <c r="I33" s="79">
        <v>11</v>
      </c>
      <c r="J33" s="80">
        <v>43060</v>
      </c>
      <c r="K33" s="81"/>
    </row>
    <row r="34" spans="1:11" ht="12.75" customHeight="1" x14ac:dyDescent="0.25">
      <c r="A34" s="80">
        <v>43060</v>
      </c>
      <c r="B34" s="91" t="s">
        <v>47</v>
      </c>
      <c r="C34" s="87" t="s">
        <v>35</v>
      </c>
      <c r="D34" s="74" t="s">
        <v>36</v>
      </c>
      <c r="E34" s="86"/>
      <c r="F34" s="88">
        <v>5</v>
      </c>
      <c r="G34" s="77">
        <f t="shared" ref="G34:G35" si="4">+G33-F34</f>
        <v>131162338.87000002</v>
      </c>
      <c r="H34" s="89" t="s">
        <v>37</v>
      </c>
      <c r="I34" s="79">
        <v>11</v>
      </c>
      <c r="J34" s="80">
        <v>43060</v>
      </c>
      <c r="K34" s="81"/>
    </row>
    <row r="35" spans="1:11" ht="12.75" customHeight="1" x14ac:dyDescent="0.25">
      <c r="A35" s="80">
        <v>43060</v>
      </c>
      <c r="B35" s="91" t="s">
        <v>47</v>
      </c>
      <c r="C35" s="87" t="s">
        <v>35</v>
      </c>
      <c r="D35" s="74" t="s">
        <v>38</v>
      </c>
      <c r="E35" s="86"/>
      <c r="F35" s="88">
        <v>0.8</v>
      </c>
      <c r="G35" s="77">
        <f t="shared" si="4"/>
        <v>131162338.07000002</v>
      </c>
      <c r="H35" s="89" t="s">
        <v>39</v>
      </c>
      <c r="I35" s="79">
        <v>11</v>
      </c>
      <c r="J35" s="80">
        <v>43060</v>
      </c>
      <c r="K35" s="81"/>
    </row>
    <row r="36" spans="1:11" ht="12.75" customHeight="1" x14ac:dyDescent="0.25">
      <c r="A36" s="80">
        <v>43060</v>
      </c>
      <c r="B36" s="91" t="s">
        <v>50</v>
      </c>
      <c r="C36" s="87" t="s">
        <v>32</v>
      </c>
      <c r="D36" s="74" t="s">
        <v>51</v>
      </c>
      <c r="E36" s="86"/>
      <c r="F36" s="88">
        <v>55338997.960000001</v>
      </c>
      <c r="G36" s="77">
        <f>+G35-F36</f>
        <v>75823340.110000014</v>
      </c>
      <c r="H36" s="89" t="s">
        <v>49</v>
      </c>
      <c r="I36" s="79">
        <v>11</v>
      </c>
      <c r="J36" s="80">
        <v>43060</v>
      </c>
      <c r="K36" s="81"/>
    </row>
    <row r="37" spans="1:11" ht="12.75" customHeight="1" x14ac:dyDescent="0.25">
      <c r="A37" s="80">
        <v>43060</v>
      </c>
      <c r="B37" s="91" t="s">
        <v>50</v>
      </c>
      <c r="C37" s="87" t="s">
        <v>35</v>
      </c>
      <c r="D37" s="74" t="s">
        <v>36</v>
      </c>
      <c r="E37" s="86"/>
      <c r="F37" s="88">
        <v>5</v>
      </c>
      <c r="G37" s="77">
        <f t="shared" ref="G37:G38" si="5">+G36-F37</f>
        <v>75823335.110000014</v>
      </c>
      <c r="H37" s="89" t="s">
        <v>37</v>
      </c>
      <c r="I37" s="79">
        <v>11</v>
      </c>
      <c r="J37" s="80">
        <v>43060</v>
      </c>
      <c r="K37" s="81"/>
    </row>
    <row r="38" spans="1:11" ht="12.75" customHeight="1" x14ac:dyDescent="0.25">
      <c r="A38" s="80">
        <v>43060</v>
      </c>
      <c r="B38" s="73" t="s">
        <v>50</v>
      </c>
      <c r="C38" s="87" t="s">
        <v>35</v>
      </c>
      <c r="D38" s="74" t="s">
        <v>38</v>
      </c>
      <c r="E38" s="86"/>
      <c r="F38" s="88">
        <v>0.8</v>
      </c>
      <c r="G38" s="77">
        <f t="shared" si="5"/>
        <v>75823334.310000017</v>
      </c>
      <c r="H38" s="89" t="s">
        <v>39</v>
      </c>
      <c r="I38" s="79">
        <v>11</v>
      </c>
      <c r="J38" s="80">
        <v>43060</v>
      </c>
      <c r="K38" s="81"/>
    </row>
    <row r="39" spans="1:11" ht="12.75" customHeight="1" x14ac:dyDescent="0.25">
      <c r="A39" s="80">
        <v>43060</v>
      </c>
      <c r="B39" s="91" t="s">
        <v>52</v>
      </c>
      <c r="C39" s="87" t="s">
        <v>32</v>
      </c>
      <c r="D39" s="74" t="s">
        <v>53</v>
      </c>
      <c r="E39" s="86"/>
      <c r="F39" s="88">
        <v>49270981.539999999</v>
      </c>
      <c r="G39" s="77">
        <f>+G38-F39</f>
        <v>26552352.770000018</v>
      </c>
      <c r="H39" s="89" t="s">
        <v>54</v>
      </c>
      <c r="I39" s="79">
        <v>11</v>
      </c>
      <c r="J39" s="80">
        <v>43060</v>
      </c>
      <c r="K39" s="81"/>
    </row>
    <row r="40" spans="1:11" ht="12.75" customHeight="1" x14ac:dyDescent="0.25">
      <c r="A40" s="80">
        <v>43060</v>
      </c>
      <c r="B40" s="91" t="s">
        <v>52</v>
      </c>
      <c r="C40" s="87" t="s">
        <v>35</v>
      </c>
      <c r="D40" s="74" t="s">
        <v>36</v>
      </c>
      <c r="E40" s="86"/>
      <c r="F40" s="88">
        <v>5</v>
      </c>
      <c r="G40" s="77">
        <f t="shared" ref="G40:G41" si="6">+G39-F40</f>
        <v>26552347.770000018</v>
      </c>
      <c r="H40" s="89" t="s">
        <v>37</v>
      </c>
      <c r="I40" s="79">
        <v>11</v>
      </c>
      <c r="J40" s="80">
        <v>43060</v>
      </c>
      <c r="K40" s="81"/>
    </row>
    <row r="41" spans="1:11" ht="12.75" customHeight="1" x14ac:dyDescent="0.25">
      <c r="A41" s="80">
        <v>43060</v>
      </c>
      <c r="B41" s="73" t="s">
        <v>52</v>
      </c>
      <c r="C41" s="87" t="s">
        <v>35</v>
      </c>
      <c r="D41" s="74" t="s">
        <v>38</v>
      </c>
      <c r="E41" s="86"/>
      <c r="F41" s="88">
        <v>0.8</v>
      </c>
      <c r="G41" s="77">
        <f t="shared" si="6"/>
        <v>26552346.970000017</v>
      </c>
      <c r="H41" s="89" t="s">
        <v>39</v>
      </c>
      <c r="I41" s="79">
        <v>11</v>
      </c>
      <c r="J41" s="80">
        <v>43060</v>
      </c>
      <c r="K41" s="81"/>
    </row>
    <row r="42" spans="1:11" ht="12.75" customHeight="1" x14ac:dyDescent="0.2">
      <c r="A42" s="80">
        <v>43060</v>
      </c>
      <c r="B42" s="91" t="s">
        <v>55</v>
      </c>
      <c r="C42" s="74" t="s">
        <v>63</v>
      </c>
      <c r="D42" s="83" t="s">
        <v>56</v>
      </c>
      <c r="E42" s="75">
        <v>143.75</v>
      </c>
      <c r="F42" s="90"/>
      <c r="G42" s="77">
        <f>+G41+E42</f>
        <v>26552490.720000017</v>
      </c>
      <c r="H42" s="89" t="s">
        <v>57</v>
      </c>
      <c r="I42" s="79">
        <v>11</v>
      </c>
      <c r="J42" s="80">
        <v>43060</v>
      </c>
      <c r="K42" s="81"/>
    </row>
    <row r="43" spans="1:11" ht="12.75" customHeight="1" x14ac:dyDescent="0.2">
      <c r="A43" s="80">
        <v>43060</v>
      </c>
      <c r="B43" s="91" t="s">
        <v>58</v>
      </c>
      <c r="C43" s="81" t="s">
        <v>62</v>
      </c>
      <c r="D43" s="83" t="s">
        <v>56</v>
      </c>
      <c r="E43" s="75">
        <v>213.9</v>
      </c>
      <c r="F43" s="90"/>
      <c r="G43" s="77">
        <f t="shared" ref="G43:G48" si="7">+G42+E43</f>
        <v>26552704.620000016</v>
      </c>
      <c r="H43" s="89" t="s">
        <v>57</v>
      </c>
      <c r="I43" s="79">
        <v>11</v>
      </c>
      <c r="J43" s="80">
        <v>43060</v>
      </c>
      <c r="K43" s="81"/>
    </row>
    <row r="44" spans="1:11" ht="12.75" customHeight="1" x14ac:dyDescent="0.2">
      <c r="A44" s="80">
        <v>43060</v>
      </c>
      <c r="B44" s="91" t="s">
        <v>58</v>
      </c>
      <c r="C44" s="74" t="s">
        <v>64</v>
      </c>
      <c r="D44" s="83" t="s">
        <v>56</v>
      </c>
      <c r="E44" s="75">
        <v>190.9</v>
      </c>
      <c r="F44" s="90"/>
      <c r="G44" s="77">
        <f t="shared" si="7"/>
        <v>26552895.520000014</v>
      </c>
      <c r="H44" s="89" t="s">
        <v>57</v>
      </c>
      <c r="I44" s="79">
        <v>11</v>
      </c>
      <c r="J44" s="80">
        <v>43060</v>
      </c>
      <c r="K44" s="81"/>
    </row>
    <row r="45" spans="1:11" ht="12.75" customHeight="1" x14ac:dyDescent="0.2">
      <c r="A45" s="80">
        <v>43060</v>
      </c>
      <c r="B45" s="73" t="s">
        <v>58</v>
      </c>
      <c r="C45" s="74" t="s">
        <v>65</v>
      </c>
      <c r="D45" s="74" t="s">
        <v>56</v>
      </c>
      <c r="E45" s="75">
        <v>213.9</v>
      </c>
      <c r="F45" s="90"/>
      <c r="G45" s="77">
        <f t="shared" si="7"/>
        <v>26553109.420000013</v>
      </c>
      <c r="H45" s="89" t="s">
        <v>57</v>
      </c>
      <c r="I45" s="79">
        <v>11</v>
      </c>
      <c r="J45" s="80">
        <v>43060</v>
      </c>
      <c r="K45" s="81"/>
    </row>
    <row r="46" spans="1:11" ht="12.75" customHeight="1" x14ac:dyDescent="0.25">
      <c r="A46" s="80">
        <v>43060</v>
      </c>
      <c r="B46" s="73" t="s">
        <v>58</v>
      </c>
      <c r="C46" s="87" t="s">
        <v>62</v>
      </c>
      <c r="D46" s="74" t="s">
        <v>56</v>
      </c>
      <c r="E46" s="75">
        <v>413.5</v>
      </c>
      <c r="F46" s="90"/>
      <c r="G46" s="77">
        <f t="shared" si="7"/>
        <v>26553522.920000013</v>
      </c>
      <c r="H46" s="89" t="s">
        <v>57</v>
      </c>
      <c r="I46" s="79">
        <v>11</v>
      </c>
      <c r="J46" s="80">
        <v>43060</v>
      </c>
      <c r="K46" s="81"/>
    </row>
    <row r="47" spans="1:11" ht="12.75" customHeight="1" x14ac:dyDescent="0.25">
      <c r="A47" s="80">
        <v>43060</v>
      </c>
      <c r="B47" s="73" t="s">
        <v>58</v>
      </c>
      <c r="C47" s="87" t="s">
        <v>65</v>
      </c>
      <c r="D47" s="74" t="s">
        <v>56</v>
      </c>
      <c r="E47" s="75">
        <v>190.9</v>
      </c>
      <c r="F47" s="90"/>
      <c r="G47" s="77">
        <f t="shared" si="7"/>
        <v>26553713.820000011</v>
      </c>
      <c r="H47" s="89" t="s">
        <v>57</v>
      </c>
      <c r="I47" s="79">
        <v>11</v>
      </c>
      <c r="J47" s="80">
        <v>43060</v>
      </c>
      <c r="K47" s="81"/>
    </row>
    <row r="48" spans="1:11" x14ac:dyDescent="0.25">
      <c r="A48" s="80">
        <v>43060</v>
      </c>
      <c r="B48" s="73" t="s">
        <v>58</v>
      </c>
      <c r="C48" s="87" t="s">
        <v>66</v>
      </c>
      <c r="D48" s="74" t="s">
        <v>56</v>
      </c>
      <c r="E48" s="75">
        <v>143.75</v>
      </c>
      <c r="F48" s="90"/>
      <c r="G48" s="77">
        <f t="shared" si="7"/>
        <v>26553857.570000011</v>
      </c>
      <c r="H48" s="92"/>
      <c r="I48" s="79">
        <v>11</v>
      </c>
      <c r="J48" s="80">
        <v>43060</v>
      </c>
      <c r="K48" s="81"/>
    </row>
    <row r="49" spans="1:11" x14ac:dyDescent="0.2">
      <c r="A49" s="80">
        <v>43069</v>
      </c>
      <c r="B49" s="73"/>
      <c r="C49" s="74" t="s">
        <v>35</v>
      </c>
      <c r="D49" s="83" t="s">
        <v>59</v>
      </c>
      <c r="E49" s="75">
        <v>168426.21</v>
      </c>
      <c r="F49" s="90"/>
      <c r="G49" s="77">
        <f>+G48+E49</f>
        <v>26722283.780000012</v>
      </c>
      <c r="H49" s="93" t="s">
        <v>60</v>
      </c>
      <c r="I49" s="79"/>
      <c r="J49" s="80"/>
      <c r="K49" s="81"/>
    </row>
    <row r="50" spans="1:11" x14ac:dyDescent="0.25">
      <c r="A50" s="80"/>
      <c r="B50" s="94"/>
      <c r="C50" s="87"/>
      <c r="D50" s="81"/>
      <c r="E50" s="81"/>
      <c r="F50" s="90"/>
      <c r="G50" s="77"/>
      <c r="H50" s="89"/>
      <c r="I50" s="79"/>
      <c r="J50" s="80"/>
      <c r="K50" s="81"/>
    </row>
    <row r="51" spans="1:11" x14ac:dyDescent="0.25">
      <c r="A51" s="80"/>
      <c r="B51" s="94"/>
      <c r="C51" s="87"/>
      <c r="D51" s="95" t="s">
        <v>61</v>
      </c>
      <c r="E51" s="75">
        <f>SUM(E18:E49)</f>
        <v>171307731.50000003</v>
      </c>
      <c r="F51" s="75">
        <f>SUM(F18:F49)</f>
        <v>150809324.38000003</v>
      </c>
      <c r="G51" s="77"/>
      <c r="H51" s="89"/>
      <c r="I51" s="79"/>
      <c r="J51" s="80"/>
      <c r="K51" s="81"/>
    </row>
  </sheetData>
  <protectedRanges>
    <protectedRange sqref="H1:I1" name="Rango843_1_1"/>
    <protectedRange sqref="A6:A7" name="Rango842_1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45">
    <cfRule type="cellIs" dxfId="10" priority="47" stopIfTrue="1" operator="equal">
      <formula>"CANCELADO"</formula>
    </cfRule>
  </conditionalFormatting>
  <conditionalFormatting sqref="C42">
    <cfRule type="cellIs" dxfId="9" priority="40" stopIfTrue="1" operator="equal">
      <formula>"CANCELADO"</formula>
    </cfRule>
  </conditionalFormatting>
  <conditionalFormatting sqref="C44">
    <cfRule type="cellIs" dxfId="8" priority="39" stopIfTrue="1" operator="equal">
      <formula>"CANCELADO"</formula>
    </cfRule>
  </conditionalFormatting>
  <conditionalFormatting sqref="C19">
    <cfRule type="cellIs" dxfId="7" priority="42" stopIfTrue="1" operator="equal">
      <formula>"CANCELADO"</formula>
    </cfRule>
  </conditionalFormatting>
  <conditionalFormatting sqref="C20">
    <cfRule type="cellIs" dxfId="6" priority="41" stopIfTrue="1" operator="equal">
      <formula>"CANCELADO"</formula>
    </cfRule>
  </conditionalFormatting>
  <conditionalFormatting sqref="C49:D49">
    <cfRule type="cellIs" dxfId="5" priority="1" stopIfTrue="1" operator="equal">
      <formula>"CANCELADO"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25" workbookViewId="0">
      <selection activeCell="C47" sqref="C47"/>
    </sheetView>
  </sheetViews>
  <sheetFormatPr baseColWidth="10" defaultRowHeight="13.5" x14ac:dyDescent="0.25"/>
  <cols>
    <col min="1" max="1" width="11.42578125" style="65"/>
    <col min="2" max="2" width="16.85546875" style="63" customWidth="1"/>
    <col min="3" max="3" width="46.140625" style="62" customWidth="1"/>
    <col min="4" max="4" width="41.140625" style="62" customWidth="1"/>
    <col min="5" max="5" width="19.140625" style="15" customWidth="1"/>
    <col min="6" max="6" width="22.5703125" style="64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0" ht="12.75" x14ac:dyDescent="0.2">
      <c r="A1" s="103" t="s">
        <v>0</v>
      </c>
      <c r="B1" s="103"/>
      <c r="C1" s="103"/>
      <c r="D1" s="103"/>
      <c r="E1" s="103"/>
      <c r="F1" s="103"/>
      <c r="G1" s="103"/>
      <c r="H1" s="1"/>
      <c r="I1" s="2"/>
      <c r="J1" s="3" t="s">
        <v>67</v>
      </c>
    </row>
    <row r="2" spans="1:10" x14ac:dyDescent="0.25">
      <c r="A2" s="103" t="s">
        <v>2</v>
      </c>
      <c r="B2" s="103"/>
      <c r="C2" s="103"/>
      <c r="D2" s="103"/>
      <c r="E2" s="103"/>
      <c r="F2" s="103"/>
      <c r="G2" s="103"/>
      <c r="H2" s="5"/>
      <c r="I2" s="6"/>
      <c r="J2" s="7"/>
    </row>
    <row r="3" spans="1:10" x14ac:dyDescent="0.25">
      <c r="A3" s="103" t="s">
        <v>3</v>
      </c>
      <c r="B3" s="103"/>
      <c r="C3" s="103"/>
      <c r="D3" s="103"/>
      <c r="E3" s="103"/>
      <c r="F3" s="103"/>
      <c r="G3" s="8"/>
      <c r="H3" s="9"/>
      <c r="I3" s="7"/>
      <c r="J3" s="7"/>
    </row>
    <row r="4" spans="1:10" x14ac:dyDescent="0.25">
      <c r="A4" s="10"/>
      <c r="B4" s="11"/>
      <c r="C4" s="12"/>
      <c r="D4" s="12"/>
      <c r="E4" s="13"/>
      <c r="F4" s="14"/>
      <c r="H4" s="5"/>
      <c r="I4" s="6"/>
      <c r="J4" s="16"/>
    </row>
    <row r="5" spans="1:10" ht="14.25" thickBot="1" x14ac:dyDescent="0.3">
      <c r="A5" s="17"/>
      <c r="B5" s="18"/>
      <c r="C5" s="19" t="s">
        <v>4</v>
      </c>
      <c r="D5" s="19" t="s">
        <v>5</v>
      </c>
      <c r="E5" s="20" t="s">
        <v>6</v>
      </c>
      <c r="F5" s="21" t="s">
        <v>7</v>
      </c>
      <c r="G5" s="22"/>
      <c r="H5" s="5"/>
      <c r="I5" s="6"/>
      <c r="J5" s="23"/>
    </row>
    <row r="6" spans="1:10" ht="20.25" customHeight="1" x14ac:dyDescent="0.25">
      <c r="A6" s="104"/>
      <c r="B6" s="104"/>
      <c r="C6" s="24" t="s">
        <v>8</v>
      </c>
      <c r="D6" s="25">
        <f>+'[1]Noviembre 2017'!F11</f>
        <v>26722283.780000061</v>
      </c>
      <c r="E6" s="26"/>
      <c r="F6" s="27"/>
      <c r="G6" s="28"/>
      <c r="H6" s="5"/>
      <c r="I6" s="6"/>
      <c r="J6" s="23"/>
    </row>
    <row r="7" spans="1:10" ht="20.25" customHeight="1" x14ac:dyDescent="0.25">
      <c r="A7" s="104" t="s">
        <v>67</v>
      </c>
      <c r="B7" s="104"/>
      <c r="C7" s="24" t="s">
        <v>9</v>
      </c>
      <c r="D7" s="25">
        <v>100080357.68000001</v>
      </c>
      <c r="E7" s="29"/>
      <c r="F7" s="30"/>
      <c r="G7" s="31"/>
      <c r="H7" s="5"/>
      <c r="I7" s="6"/>
      <c r="J7" s="23"/>
    </row>
    <row r="8" spans="1:10" ht="20.25" customHeight="1" x14ac:dyDescent="0.25">
      <c r="A8" s="32"/>
      <c r="B8" s="33"/>
      <c r="C8" s="24" t="s">
        <v>10</v>
      </c>
      <c r="D8" s="25">
        <v>102299.57</v>
      </c>
      <c r="E8" s="34"/>
      <c r="F8" s="35"/>
      <c r="G8" s="28"/>
      <c r="J8" s="23"/>
    </row>
    <row r="9" spans="1:10" ht="20.25" customHeight="1" x14ac:dyDescent="0.3">
      <c r="A9" s="105"/>
      <c r="B9" s="105"/>
      <c r="C9" s="24" t="s">
        <v>11</v>
      </c>
      <c r="D9" s="38"/>
      <c r="E9" s="29">
        <v>126504897.98</v>
      </c>
      <c r="F9" s="39"/>
      <c r="G9" s="27"/>
      <c r="H9" s="40"/>
      <c r="I9" s="23"/>
      <c r="J9" s="23"/>
    </row>
    <row r="10" spans="1:10" ht="20.25" customHeight="1" thickBot="1" x14ac:dyDescent="0.35">
      <c r="A10" s="41"/>
      <c r="B10" s="33"/>
      <c r="C10" s="24" t="s">
        <v>12</v>
      </c>
      <c r="D10" s="38"/>
      <c r="E10" s="29">
        <v>46.4</v>
      </c>
      <c r="F10" s="39"/>
      <c r="G10" s="27"/>
      <c r="H10" s="40"/>
      <c r="I10" s="23"/>
      <c r="J10" s="23"/>
    </row>
    <row r="11" spans="1:10" ht="20.25" customHeight="1" thickBot="1" x14ac:dyDescent="0.35">
      <c r="A11" s="32"/>
      <c r="B11" s="33"/>
      <c r="C11" s="42" t="s">
        <v>13</v>
      </c>
      <c r="D11" s="43">
        <f>SUM(D6:D9)</f>
        <v>126904941.03000006</v>
      </c>
      <c r="E11" s="44">
        <f>SUM(E9:E10)</f>
        <v>126504944.38000001</v>
      </c>
      <c r="F11" s="44">
        <f>+D11-E11</f>
        <v>399996.65000005066</v>
      </c>
      <c r="G11" s="28"/>
      <c r="H11" s="45"/>
      <c r="I11" s="46"/>
      <c r="J11" s="23"/>
    </row>
    <row r="12" spans="1:10" ht="20.25" customHeight="1" thickBot="1" x14ac:dyDescent="0.35">
      <c r="A12" s="32"/>
      <c r="B12" s="33"/>
      <c r="C12" s="24"/>
      <c r="D12" s="47"/>
      <c r="E12" s="48"/>
      <c r="F12" s="49"/>
      <c r="G12" s="28"/>
      <c r="H12" s="40"/>
      <c r="I12" s="23"/>
      <c r="J12" s="23"/>
    </row>
    <row r="13" spans="1:10" ht="20.25" customHeight="1" thickBot="1" x14ac:dyDescent="0.35">
      <c r="A13" s="100"/>
      <c r="B13" s="100"/>
      <c r="C13" s="50" t="s">
        <v>14</v>
      </c>
      <c r="D13" s="51"/>
      <c r="E13" s="101"/>
      <c r="F13" s="101"/>
      <c r="G13" s="31"/>
      <c r="H13" s="40"/>
      <c r="I13" s="23"/>
      <c r="J13" s="6"/>
    </row>
    <row r="14" spans="1:10" ht="17.25" thickBot="1" x14ac:dyDescent="0.35">
      <c r="A14" s="100"/>
      <c r="B14" s="100"/>
      <c r="C14" s="52" t="s">
        <v>15</v>
      </c>
      <c r="D14" s="51"/>
      <c r="E14" s="53"/>
      <c r="F14" s="54"/>
      <c r="G14" s="26"/>
      <c r="H14" s="5"/>
      <c r="I14" s="6"/>
      <c r="J14" s="6"/>
    </row>
    <row r="15" spans="1:10" ht="17.25" thickBot="1" x14ac:dyDescent="0.35">
      <c r="A15" s="55"/>
      <c r="B15" s="56"/>
      <c r="C15" s="57"/>
      <c r="D15" s="58" t="s">
        <v>16</v>
      </c>
      <c r="E15" s="59"/>
      <c r="F15" s="102">
        <f>+D11-E11</f>
        <v>399996.65000005066</v>
      </c>
      <c r="G15" s="102"/>
      <c r="H15" s="5"/>
      <c r="I15" s="6"/>
      <c r="J15" s="60"/>
    </row>
    <row r="16" spans="1:10" ht="27" customHeight="1" thickTop="1" x14ac:dyDescent="0.2">
      <c r="A16" s="66" t="s">
        <v>17</v>
      </c>
      <c r="B16" s="67" t="s">
        <v>18</v>
      </c>
      <c r="C16" s="68" t="s">
        <v>19</v>
      </c>
      <c r="D16" s="68" t="s">
        <v>20</v>
      </c>
      <c r="E16" s="69" t="s">
        <v>5</v>
      </c>
      <c r="F16" s="69" t="s">
        <v>6</v>
      </c>
      <c r="G16" s="69" t="s">
        <v>7</v>
      </c>
      <c r="H16" s="70" t="s">
        <v>21</v>
      </c>
      <c r="I16" s="70" t="s">
        <v>22</v>
      </c>
      <c r="J16" s="71" t="s">
        <v>23</v>
      </c>
    </row>
    <row r="17" spans="1:10" ht="12.75" customHeight="1" x14ac:dyDescent="0.2">
      <c r="A17" s="72"/>
      <c r="B17" s="94" t="s">
        <v>7</v>
      </c>
      <c r="C17" s="74" t="s">
        <v>68</v>
      </c>
      <c r="D17" s="74" t="s">
        <v>69</v>
      </c>
      <c r="E17" s="75">
        <f>+D6</f>
        <v>26722283.780000061</v>
      </c>
      <c r="F17" s="76"/>
      <c r="G17" s="77">
        <f>+E17</f>
        <v>26722283.780000061</v>
      </c>
      <c r="H17" s="78"/>
      <c r="I17" s="79">
        <v>11</v>
      </c>
      <c r="J17" s="80"/>
    </row>
    <row r="18" spans="1:10" ht="12.75" customHeight="1" x14ac:dyDescent="0.2">
      <c r="A18" s="80">
        <v>43073</v>
      </c>
      <c r="B18" s="94" t="s">
        <v>70</v>
      </c>
      <c r="C18" s="82" t="s">
        <v>71</v>
      </c>
      <c r="D18" s="83" t="s">
        <v>72</v>
      </c>
      <c r="E18" s="75"/>
      <c r="F18" s="84">
        <v>155138.4</v>
      </c>
      <c r="G18" s="77">
        <f>+G17-F18</f>
        <v>26567145.380000062</v>
      </c>
      <c r="H18" s="83" t="s">
        <v>73</v>
      </c>
      <c r="I18" s="79">
        <v>12</v>
      </c>
      <c r="J18" s="80">
        <v>43073</v>
      </c>
    </row>
    <row r="19" spans="1:10" ht="12.75" customHeight="1" x14ac:dyDescent="0.25">
      <c r="A19" s="80">
        <v>43073</v>
      </c>
      <c r="B19" s="94" t="s">
        <v>70</v>
      </c>
      <c r="C19" s="87" t="s">
        <v>35</v>
      </c>
      <c r="D19" s="74" t="s">
        <v>36</v>
      </c>
      <c r="E19" s="86"/>
      <c r="F19" s="88">
        <v>5</v>
      </c>
      <c r="G19" s="77">
        <f>+G18-F19</f>
        <v>26567140.380000062</v>
      </c>
      <c r="H19" s="89" t="s">
        <v>37</v>
      </c>
      <c r="I19" s="79">
        <v>12</v>
      </c>
      <c r="J19" s="80">
        <v>43073</v>
      </c>
    </row>
    <row r="20" spans="1:10" ht="12.75" customHeight="1" x14ac:dyDescent="0.25">
      <c r="A20" s="80">
        <v>43073</v>
      </c>
      <c r="B20" s="94" t="s">
        <v>70</v>
      </c>
      <c r="C20" s="87" t="s">
        <v>35</v>
      </c>
      <c r="D20" s="74" t="s">
        <v>38</v>
      </c>
      <c r="E20" s="86"/>
      <c r="F20" s="88">
        <v>0.8</v>
      </c>
      <c r="G20" s="77">
        <f>+G19-F20</f>
        <v>26567139.580000062</v>
      </c>
      <c r="H20" s="89" t="s">
        <v>39</v>
      </c>
      <c r="I20" s="79">
        <v>12</v>
      </c>
      <c r="J20" s="80">
        <v>43073</v>
      </c>
    </row>
    <row r="21" spans="1:10" ht="12.75" customHeight="1" x14ac:dyDescent="0.25">
      <c r="A21" s="80">
        <v>43075</v>
      </c>
      <c r="B21" s="94" t="s">
        <v>74</v>
      </c>
      <c r="C21" s="87" t="s">
        <v>110</v>
      </c>
      <c r="D21" s="74"/>
      <c r="E21" s="88">
        <v>80.430000000000007</v>
      </c>
      <c r="F21" s="81"/>
      <c r="G21" s="77">
        <f>+G20+E21</f>
        <v>26567220.010000061</v>
      </c>
      <c r="H21" s="89" t="s">
        <v>75</v>
      </c>
      <c r="I21" s="79">
        <v>12</v>
      </c>
      <c r="J21" s="80">
        <v>43075</v>
      </c>
    </row>
    <row r="22" spans="1:10" ht="12.75" customHeight="1" x14ac:dyDescent="0.25">
      <c r="A22" s="80">
        <v>43075</v>
      </c>
      <c r="B22" s="94" t="s">
        <v>76</v>
      </c>
      <c r="C22" s="87" t="s">
        <v>77</v>
      </c>
      <c r="D22" s="74"/>
      <c r="E22" s="86">
        <v>7178719.9800000004</v>
      </c>
      <c r="F22" s="88"/>
      <c r="G22" s="77">
        <f>+G21+E22</f>
        <v>33745939.990000062</v>
      </c>
      <c r="H22" s="83" t="s">
        <v>41</v>
      </c>
      <c r="I22" s="79">
        <v>12</v>
      </c>
      <c r="J22" s="80">
        <v>43075</v>
      </c>
    </row>
    <row r="23" spans="1:10" ht="12.75" customHeight="1" x14ac:dyDescent="0.25">
      <c r="A23" s="80">
        <v>43075</v>
      </c>
      <c r="B23" s="94" t="s">
        <v>78</v>
      </c>
      <c r="C23" s="87"/>
      <c r="D23" s="74"/>
      <c r="E23" s="86"/>
      <c r="F23" s="88">
        <v>19616.93</v>
      </c>
      <c r="G23" s="77">
        <f t="shared" ref="G23:G39" si="0">+G22-F23</f>
        <v>33726323.060000062</v>
      </c>
      <c r="H23" s="83" t="s">
        <v>79</v>
      </c>
      <c r="I23" s="79">
        <v>12</v>
      </c>
      <c r="J23" s="80">
        <v>43075</v>
      </c>
    </row>
    <row r="24" spans="1:10" ht="12.75" customHeight="1" x14ac:dyDescent="0.25">
      <c r="A24" s="80">
        <v>43075</v>
      </c>
      <c r="B24" s="94" t="s">
        <v>78</v>
      </c>
      <c r="C24" s="87" t="s">
        <v>35</v>
      </c>
      <c r="D24" s="74" t="s">
        <v>36</v>
      </c>
      <c r="E24" s="86"/>
      <c r="F24" s="88">
        <v>5</v>
      </c>
      <c r="G24" s="77">
        <f t="shared" si="0"/>
        <v>33726318.060000062</v>
      </c>
      <c r="H24" s="89" t="s">
        <v>37</v>
      </c>
      <c r="I24" s="79">
        <v>12</v>
      </c>
      <c r="J24" s="80">
        <v>43075</v>
      </c>
    </row>
    <row r="25" spans="1:10" ht="12.75" customHeight="1" x14ac:dyDescent="0.25">
      <c r="A25" s="80">
        <v>43075</v>
      </c>
      <c r="B25" s="94" t="s">
        <v>78</v>
      </c>
      <c r="C25" s="87" t="s">
        <v>35</v>
      </c>
      <c r="D25" s="74" t="s">
        <v>38</v>
      </c>
      <c r="E25" s="86"/>
      <c r="F25" s="88">
        <v>0.8</v>
      </c>
      <c r="G25" s="77">
        <f t="shared" si="0"/>
        <v>33726317.260000065</v>
      </c>
      <c r="H25" s="89" t="s">
        <v>39</v>
      </c>
      <c r="I25" s="79">
        <v>12</v>
      </c>
      <c r="J25" s="80">
        <v>43075</v>
      </c>
    </row>
    <row r="26" spans="1:10" ht="12.75" customHeight="1" x14ac:dyDescent="0.25">
      <c r="A26" s="80">
        <v>43075</v>
      </c>
      <c r="B26" s="94" t="s">
        <v>80</v>
      </c>
      <c r="C26" s="87" t="s">
        <v>81</v>
      </c>
      <c r="D26" s="74" t="s">
        <v>82</v>
      </c>
      <c r="E26" s="86"/>
      <c r="F26" s="88">
        <v>1766623.39</v>
      </c>
      <c r="G26" s="77">
        <f t="shared" si="0"/>
        <v>31959693.870000064</v>
      </c>
      <c r="H26" s="89" t="s">
        <v>83</v>
      </c>
      <c r="I26" s="79">
        <v>12</v>
      </c>
      <c r="J26" s="80">
        <v>43075</v>
      </c>
    </row>
    <row r="27" spans="1:10" ht="12.75" customHeight="1" x14ac:dyDescent="0.25">
      <c r="A27" s="80">
        <v>43075</v>
      </c>
      <c r="B27" s="94" t="s">
        <v>80</v>
      </c>
      <c r="C27" s="87" t="s">
        <v>35</v>
      </c>
      <c r="D27" s="74" t="s">
        <v>36</v>
      </c>
      <c r="E27" s="86"/>
      <c r="F27" s="88">
        <v>5</v>
      </c>
      <c r="G27" s="77">
        <f t="shared" si="0"/>
        <v>31959688.870000064</v>
      </c>
      <c r="H27" s="89" t="s">
        <v>37</v>
      </c>
      <c r="I27" s="79">
        <v>12</v>
      </c>
      <c r="J27" s="80">
        <v>43075</v>
      </c>
    </row>
    <row r="28" spans="1:10" ht="12.75" customHeight="1" x14ac:dyDescent="0.25">
      <c r="A28" s="80">
        <v>43075</v>
      </c>
      <c r="B28" s="94" t="s">
        <v>80</v>
      </c>
      <c r="C28" s="87" t="s">
        <v>35</v>
      </c>
      <c r="D28" s="74" t="s">
        <v>38</v>
      </c>
      <c r="E28" s="86"/>
      <c r="F28" s="88">
        <v>0.8</v>
      </c>
      <c r="G28" s="77">
        <f t="shared" si="0"/>
        <v>31959688.070000064</v>
      </c>
      <c r="H28" s="89" t="s">
        <v>39</v>
      </c>
      <c r="I28" s="79">
        <v>12</v>
      </c>
      <c r="J28" s="80">
        <v>43075</v>
      </c>
    </row>
    <row r="29" spans="1:10" ht="12.75" customHeight="1" x14ac:dyDescent="0.25">
      <c r="A29" s="80">
        <v>43082</v>
      </c>
      <c r="B29" s="94" t="s">
        <v>84</v>
      </c>
      <c r="C29" s="87" t="s">
        <v>81</v>
      </c>
      <c r="D29" s="74" t="s">
        <v>85</v>
      </c>
      <c r="E29" s="86"/>
      <c r="F29" s="88">
        <v>2118025.2200000002</v>
      </c>
      <c r="G29" s="77">
        <f t="shared" si="0"/>
        <v>29841662.850000065</v>
      </c>
      <c r="H29" s="89" t="s">
        <v>86</v>
      </c>
      <c r="I29" s="79">
        <v>12</v>
      </c>
      <c r="J29" s="80">
        <v>43082</v>
      </c>
    </row>
    <row r="30" spans="1:10" ht="12.75" customHeight="1" x14ac:dyDescent="0.25">
      <c r="A30" s="80">
        <v>43082</v>
      </c>
      <c r="B30" s="94" t="s">
        <v>84</v>
      </c>
      <c r="C30" s="87" t="s">
        <v>35</v>
      </c>
      <c r="D30" s="74" t="s">
        <v>36</v>
      </c>
      <c r="E30" s="86"/>
      <c r="F30" s="88">
        <v>5</v>
      </c>
      <c r="G30" s="77">
        <f t="shared" si="0"/>
        <v>29841657.850000065</v>
      </c>
      <c r="H30" s="89" t="s">
        <v>37</v>
      </c>
      <c r="I30" s="79">
        <v>12</v>
      </c>
      <c r="J30" s="80">
        <v>43082</v>
      </c>
    </row>
    <row r="31" spans="1:10" ht="12.75" customHeight="1" x14ac:dyDescent="0.25">
      <c r="A31" s="80">
        <v>43082</v>
      </c>
      <c r="B31" s="94" t="s">
        <v>84</v>
      </c>
      <c r="C31" s="87" t="s">
        <v>35</v>
      </c>
      <c r="D31" s="74" t="s">
        <v>38</v>
      </c>
      <c r="E31" s="86"/>
      <c r="F31" s="88">
        <v>0.8</v>
      </c>
      <c r="G31" s="77">
        <f t="shared" si="0"/>
        <v>29841657.050000064</v>
      </c>
      <c r="H31" s="89" t="s">
        <v>39</v>
      </c>
      <c r="I31" s="79">
        <v>12</v>
      </c>
      <c r="J31" s="80">
        <v>43082</v>
      </c>
    </row>
    <row r="32" spans="1:10" ht="12.75" customHeight="1" x14ac:dyDescent="0.25">
      <c r="A32" s="80">
        <v>43082</v>
      </c>
      <c r="B32" s="96" t="s">
        <v>87</v>
      </c>
      <c r="C32" s="87" t="s">
        <v>81</v>
      </c>
      <c r="D32" s="74" t="s">
        <v>88</v>
      </c>
      <c r="E32" s="86"/>
      <c r="F32" s="88">
        <v>1947642.04</v>
      </c>
      <c r="G32" s="77">
        <f t="shared" si="0"/>
        <v>27894015.010000065</v>
      </c>
      <c r="H32" s="89" t="s">
        <v>89</v>
      </c>
      <c r="I32" s="79">
        <v>12</v>
      </c>
      <c r="J32" s="80">
        <v>43082</v>
      </c>
    </row>
    <row r="33" spans="1:10" ht="12.75" customHeight="1" x14ac:dyDescent="0.25">
      <c r="A33" s="80">
        <v>43082</v>
      </c>
      <c r="B33" s="96" t="s">
        <v>87</v>
      </c>
      <c r="C33" s="87" t="s">
        <v>35</v>
      </c>
      <c r="D33" s="74" t="s">
        <v>36</v>
      </c>
      <c r="E33" s="86"/>
      <c r="F33" s="88">
        <v>5</v>
      </c>
      <c r="G33" s="77">
        <f t="shared" si="0"/>
        <v>27894010.010000065</v>
      </c>
      <c r="H33" s="89" t="s">
        <v>37</v>
      </c>
      <c r="I33" s="79">
        <v>12</v>
      </c>
      <c r="J33" s="80">
        <v>43082</v>
      </c>
    </row>
    <row r="34" spans="1:10" ht="12.75" customHeight="1" x14ac:dyDescent="0.25">
      <c r="A34" s="80">
        <v>43082</v>
      </c>
      <c r="B34" s="96" t="s">
        <v>87</v>
      </c>
      <c r="C34" s="87" t="s">
        <v>35</v>
      </c>
      <c r="D34" s="74" t="s">
        <v>38</v>
      </c>
      <c r="E34" s="86"/>
      <c r="F34" s="88">
        <v>0.8</v>
      </c>
      <c r="G34" s="77">
        <f t="shared" si="0"/>
        <v>27894009.210000064</v>
      </c>
      <c r="H34" s="89" t="s">
        <v>39</v>
      </c>
      <c r="I34" s="79">
        <v>12</v>
      </c>
      <c r="J34" s="80">
        <v>43082</v>
      </c>
    </row>
    <row r="35" spans="1:10" ht="12.75" customHeight="1" x14ac:dyDescent="0.2">
      <c r="A35" s="80">
        <v>43083</v>
      </c>
      <c r="B35" s="96"/>
      <c r="C35" s="74" t="s">
        <v>90</v>
      </c>
      <c r="D35" s="81"/>
      <c r="E35" s="86"/>
      <c r="F35" s="88">
        <v>49800</v>
      </c>
      <c r="G35" s="77">
        <f t="shared" si="0"/>
        <v>27844209.210000064</v>
      </c>
      <c r="H35" s="81" t="s">
        <v>91</v>
      </c>
      <c r="I35" s="79">
        <v>12</v>
      </c>
      <c r="J35" s="80">
        <v>43083</v>
      </c>
    </row>
    <row r="36" spans="1:10" ht="12.75" customHeight="1" x14ac:dyDescent="0.2">
      <c r="A36" s="80">
        <v>43083</v>
      </c>
      <c r="B36" s="96"/>
      <c r="C36" s="74" t="s">
        <v>90</v>
      </c>
      <c r="D36" s="81"/>
      <c r="E36" s="86"/>
      <c r="F36" s="88">
        <v>49800</v>
      </c>
      <c r="G36" s="77">
        <f t="shared" si="0"/>
        <v>27794409.210000064</v>
      </c>
      <c r="H36" s="81" t="s">
        <v>91</v>
      </c>
      <c r="I36" s="79">
        <v>12</v>
      </c>
      <c r="J36" s="80">
        <v>43083</v>
      </c>
    </row>
    <row r="37" spans="1:10" ht="12.75" customHeight="1" x14ac:dyDescent="0.25">
      <c r="A37" s="80">
        <v>43087</v>
      </c>
      <c r="B37" s="96" t="s">
        <v>92</v>
      </c>
      <c r="C37" s="87" t="s">
        <v>93</v>
      </c>
      <c r="D37" s="74" t="s">
        <v>94</v>
      </c>
      <c r="E37" s="86"/>
      <c r="F37" s="88">
        <v>98252</v>
      </c>
      <c r="G37" s="77">
        <f t="shared" si="0"/>
        <v>27696157.210000064</v>
      </c>
      <c r="H37" s="89" t="s">
        <v>95</v>
      </c>
      <c r="I37" s="79">
        <v>12</v>
      </c>
      <c r="J37" s="80">
        <v>43087</v>
      </c>
    </row>
    <row r="38" spans="1:10" ht="12.75" customHeight="1" x14ac:dyDescent="0.25">
      <c r="A38" s="80">
        <v>43087</v>
      </c>
      <c r="B38" s="96" t="s">
        <v>92</v>
      </c>
      <c r="C38" s="87" t="s">
        <v>35</v>
      </c>
      <c r="D38" s="74" t="s">
        <v>36</v>
      </c>
      <c r="E38" s="86"/>
      <c r="F38" s="88">
        <v>5</v>
      </c>
      <c r="G38" s="77">
        <f t="shared" si="0"/>
        <v>27696152.210000064</v>
      </c>
      <c r="H38" s="89" t="s">
        <v>37</v>
      </c>
      <c r="I38" s="79">
        <v>12</v>
      </c>
      <c r="J38" s="80">
        <v>43087</v>
      </c>
    </row>
    <row r="39" spans="1:10" ht="12.75" customHeight="1" x14ac:dyDescent="0.25">
      <c r="A39" s="80">
        <v>43087</v>
      </c>
      <c r="B39" s="96" t="s">
        <v>92</v>
      </c>
      <c r="C39" s="87" t="s">
        <v>35</v>
      </c>
      <c r="D39" s="74" t="s">
        <v>38</v>
      </c>
      <c r="E39" s="86"/>
      <c r="F39" s="88">
        <v>0.8</v>
      </c>
      <c r="G39" s="77">
        <f t="shared" si="0"/>
        <v>27696151.410000063</v>
      </c>
      <c r="H39" s="89" t="s">
        <v>39</v>
      </c>
      <c r="I39" s="79">
        <v>12</v>
      </c>
      <c r="J39" s="80">
        <v>43087</v>
      </c>
    </row>
    <row r="40" spans="1:10" ht="12.75" customHeight="1" x14ac:dyDescent="0.25">
      <c r="A40" s="80">
        <v>43088</v>
      </c>
      <c r="B40" s="96" t="s">
        <v>96</v>
      </c>
      <c r="C40" s="87" t="s">
        <v>97</v>
      </c>
      <c r="D40" s="74" t="s">
        <v>56</v>
      </c>
      <c r="E40" s="86">
        <v>189.73</v>
      </c>
      <c r="F40" s="88"/>
      <c r="G40" s="77">
        <f>+G39+E40</f>
        <v>27696341.140000064</v>
      </c>
      <c r="H40" s="89" t="s">
        <v>98</v>
      </c>
      <c r="I40" s="79">
        <v>12</v>
      </c>
      <c r="J40" s="80">
        <v>43088</v>
      </c>
    </row>
    <row r="41" spans="1:10" ht="12.75" customHeight="1" x14ac:dyDescent="0.25">
      <c r="A41" s="80">
        <v>43090</v>
      </c>
      <c r="B41" s="96" t="s">
        <v>99</v>
      </c>
      <c r="C41" s="87" t="s">
        <v>111</v>
      </c>
      <c r="D41" s="74"/>
      <c r="E41" s="86">
        <v>505</v>
      </c>
      <c r="F41" s="88"/>
      <c r="G41" s="77">
        <f>+G40+E41</f>
        <v>27696846.140000064</v>
      </c>
      <c r="H41" s="89" t="s">
        <v>57</v>
      </c>
      <c r="I41" s="79">
        <v>12</v>
      </c>
      <c r="J41" s="80">
        <v>43090</v>
      </c>
    </row>
    <row r="42" spans="1:10" ht="12.75" customHeight="1" x14ac:dyDescent="0.25">
      <c r="A42" s="80">
        <v>43090</v>
      </c>
      <c r="B42" s="94" t="s">
        <v>100</v>
      </c>
      <c r="C42" s="87" t="s">
        <v>101</v>
      </c>
      <c r="D42" s="74" t="s">
        <v>102</v>
      </c>
      <c r="E42" s="86" t="s">
        <v>103</v>
      </c>
      <c r="F42" s="88">
        <v>27300000</v>
      </c>
      <c r="G42" s="77">
        <f>+G41-F42</f>
        <v>396846.14000006393</v>
      </c>
      <c r="H42" s="89" t="s">
        <v>104</v>
      </c>
      <c r="I42" s="79">
        <v>12</v>
      </c>
      <c r="J42" s="80">
        <v>43090</v>
      </c>
    </row>
    <row r="43" spans="1:10" ht="12.75" customHeight="1" x14ac:dyDescent="0.25">
      <c r="A43" s="80">
        <v>43090</v>
      </c>
      <c r="B43" s="94" t="s">
        <v>100</v>
      </c>
      <c r="C43" s="87" t="s">
        <v>35</v>
      </c>
      <c r="D43" s="74" t="s">
        <v>36</v>
      </c>
      <c r="E43" s="86"/>
      <c r="F43" s="88">
        <v>5</v>
      </c>
      <c r="G43" s="77">
        <f>+G42-F43</f>
        <v>396841.14000006393</v>
      </c>
      <c r="H43" s="89" t="s">
        <v>37</v>
      </c>
      <c r="I43" s="79">
        <v>12</v>
      </c>
      <c r="J43" s="80">
        <v>43090</v>
      </c>
    </row>
    <row r="44" spans="1:10" ht="12.75" customHeight="1" x14ac:dyDescent="0.25">
      <c r="A44" s="80">
        <v>43090</v>
      </c>
      <c r="B44" s="94" t="s">
        <v>100</v>
      </c>
      <c r="C44" s="87" t="s">
        <v>35</v>
      </c>
      <c r="D44" s="74" t="s">
        <v>38</v>
      </c>
      <c r="E44" s="86"/>
      <c r="F44" s="88">
        <v>0.8</v>
      </c>
      <c r="G44" s="77">
        <f>+G43-F44</f>
        <v>396840.34000006394</v>
      </c>
      <c r="H44" s="89" t="s">
        <v>39</v>
      </c>
      <c r="I44" s="79">
        <v>12</v>
      </c>
      <c r="J44" s="80">
        <v>43090</v>
      </c>
    </row>
    <row r="45" spans="1:10" ht="12.75" customHeight="1" x14ac:dyDescent="0.2">
      <c r="A45" s="80">
        <v>43091</v>
      </c>
      <c r="B45" s="96" t="s">
        <v>99</v>
      </c>
      <c r="C45" s="74" t="s">
        <v>112</v>
      </c>
      <c r="D45" s="83"/>
      <c r="E45" s="75">
        <v>500</v>
      </c>
      <c r="F45" s="90"/>
      <c r="G45" s="77">
        <f>+G44+E45</f>
        <v>397340.34000006394</v>
      </c>
      <c r="H45" s="89" t="s">
        <v>57</v>
      </c>
      <c r="I45" s="79">
        <v>12</v>
      </c>
      <c r="J45" s="80">
        <v>43091</v>
      </c>
    </row>
    <row r="46" spans="1:10" ht="12.75" customHeight="1" x14ac:dyDescent="0.2">
      <c r="A46" s="80">
        <v>43091</v>
      </c>
      <c r="B46" s="96" t="s">
        <v>99</v>
      </c>
      <c r="C46" s="74" t="s">
        <v>113</v>
      </c>
      <c r="D46" s="83"/>
      <c r="E46" s="75">
        <v>250</v>
      </c>
      <c r="F46" s="90"/>
      <c r="G46" s="77">
        <f>+G45+E46</f>
        <v>397590.34000006394</v>
      </c>
      <c r="H46" s="89" t="s">
        <v>57</v>
      </c>
      <c r="I46" s="79">
        <v>12</v>
      </c>
      <c r="J46" s="80">
        <v>43091</v>
      </c>
    </row>
    <row r="47" spans="1:10" ht="12.75" customHeight="1" x14ac:dyDescent="0.2">
      <c r="A47" s="80">
        <v>43091</v>
      </c>
      <c r="B47" s="96"/>
      <c r="C47" s="74"/>
      <c r="D47" s="83" t="s">
        <v>105</v>
      </c>
      <c r="E47" s="75">
        <v>92900112.540000007</v>
      </c>
      <c r="F47" s="90"/>
      <c r="G47" s="77">
        <f>+G46+E47</f>
        <v>93297702.88000007</v>
      </c>
      <c r="H47" s="89" t="s">
        <v>106</v>
      </c>
      <c r="I47" s="79">
        <v>12</v>
      </c>
      <c r="J47" s="80">
        <v>43091</v>
      </c>
    </row>
    <row r="48" spans="1:10" ht="12.75" customHeight="1" x14ac:dyDescent="0.25">
      <c r="A48" s="80">
        <v>43091</v>
      </c>
      <c r="B48" s="94" t="s">
        <v>107</v>
      </c>
      <c r="C48" s="87" t="s">
        <v>101</v>
      </c>
      <c r="D48" s="74" t="s">
        <v>102</v>
      </c>
      <c r="E48" s="86" t="s">
        <v>103</v>
      </c>
      <c r="F48" s="90">
        <v>93000000</v>
      </c>
      <c r="G48" s="77">
        <f>+G47-F48</f>
        <v>297702.88000006974</v>
      </c>
      <c r="H48" s="89" t="s">
        <v>108</v>
      </c>
      <c r="I48" s="79">
        <v>12</v>
      </c>
      <c r="J48" s="80">
        <v>43091</v>
      </c>
    </row>
    <row r="49" spans="1:10" ht="12.75" customHeight="1" x14ac:dyDescent="0.25">
      <c r="A49" s="80">
        <v>43091</v>
      </c>
      <c r="B49" s="94" t="s">
        <v>107</v>
      </c>
      <c r="C49" s="87" t="s">
        <v>35</v>
      </c>
      <c r="D49" s="74" t="s">
        <v>36</v>
      </c>
      <c r="E49" s="86"/>
      <c r="F49" s="88">
        <v>5</v>
      </c>
      <c r="G49" s="77">
        <f>+G48-F49</f>
        <v>297697.88000006974</v>
      </c>
      <c r="H49" s="89" t="s">
        <v>37</v>
      </c>
      <c r="I49" s="79">
        <v>12</v>
      </c>
      <c r="J49" s="80">
        <v>43091</v>
      </c>
    </row>
    <row r="50" spans="1:10" ht="12.75" customHeight="1" x14ac:dyDescent="0.25">
      <c r="A50" s="80">
        <v>43091</v>
      </c>
      <c r="B50" s="94" t="s">
        <v>107</v>
      </c>
      <c r="C50" s="87" t="s">
        <v>35</v>
      </c>
      <c r="D50" s="74" t="s">
        <v>38</v>
      </c>
      <c r="E50" s="86"/>
      <c r="F50" s="88">
        <v>0.8</v>
      </c>
      <c r="G50" s="77">
        <f>+G49-F50</f>
        <v>297697.08000006975</v>
      </c>
      <c r="H50" s="89" t="s">
        <v>39</v>
      </c>
      <c r="I50" s="79">
        <v>12</v>
      </c>
      <c r="J50" s="80">
        <v>43091</v>
      </c>
    </row>
    <row r="51" spans="1:10" x14ac:dyDescent="0.25">
      <c r="A51" s="80">
        <v>43098</v>
      </c>
      <c r="B51" s="94"/>
      <c r="C51" s="87" t="s">
        <v>35</v>
      </c>
      <c r="D51" s="74" t="s">
        <v>59</v>
      </c>
      <c r="E51" s="75">
        <v>102299.57</v>
      </c>
      <c r="F51" s="90"/>
      <c r="G51" s="77">
        <f>+G50+E51</f>
        <v>399996.65000006976</v>
      </c>
      <c r="H51" s="93" t="s">
        <v>109</v>
      </c>
      <c r="I51" s="79">
        <v>12</v>
      </c>
      <c r="J51" s="80">
        <v>43098</v>
      </c>
    </row>
    <row r="52" spans="1:10" x14ac:dyDescent="0.2">
      <c r="A52" s="80"/>
      <c r="B52" s="94"/>
      <c r="C52" s="74"/>
      <c r="D52" s="83"/>
      <c r="E52" s="75"/>
      <c r="F52" s="90"/>
      <c r="G52" s="77"/>
      <c r="H52" s="89"/>
      <c r="I52" s="79"/>
      <c r="J52" s="80"/>
    </row>
    <row r="53" spans="1:10" x14ac:dyDescent="0.25">
      <c r="A53" s="80"/>
      <c r="B53" s="94"/>
      <c r="C53" s="87"/>
      <c r="D53" s="81"/>
      <c r="E53" s="81"/>
      <c r="F53" s="90"/>
      <c r="G53" s="77"/>
      <c r="H53" s="89"/>
      <c r="I53" s="79"/>
      <c r="J53" s="80"/>
    </row>
    <row r="54" spans="1:10" x14ac:dyDescent="0.25">
      <c r="A54" s="80"/>
      <c r="B54" s="94"/>
      <c r="C54" s="87"/>
      <c r="D54" s="95" t="s">
        <v>61</v>
      </c>
      <c r="E54" s="75">
        <f>SUM(E18:E52)</f>
        <v>100182657.25</v>
      </c>
      <c r="F54" s="75">
        <f>SUM(F18:F52)</f>
        <v>126504944.38</v>
      </c>
      <c r="G54" s="77"/>
      <c r="H54" s="89"/>
      <c r="I54" s="79"/>
      <c r="J54" s="80"/>
    </row>
    <row r="55" spans="1:10" x14ac:dyDescent="0.25">
      <c r="A55" s="80"/>
      <c r="B55" s="97"/>
      <c r="C55" s="87"/>
      <c r="D55" s="74"/>
      <c r="E55" s="75"/>
      <c r="F55" s="90"/>
      <c r="G55" s="77"/>
      <c r="H55" s="89"/>
      <c r="I55" s="79"/>
      <c r="J55" s="80"/>
    </row>
    <row r="56" spans="1:10" x14ac:dyDescent="0.2">
      <c r="A56" s="80"/>
      <c r="B56" s="98"/>
      <c r="C56" s="74"/>
      <c r="D56" s="83"/>
      <c r="E56" s="99"/>
      <c r="F56" s="90"/>
      <c r="G56" s="77"/>
      <c r="H56" s="93"/>
      <c r="I56" s="79"/>
      <c r="J56" s="80"/>
    </row>
    <row r="57" spans="1:10" x14ac:dyDescent="0.25">
      <c r="I57" s="61"/>
    </row>
    <row r="58" spans="1:10" x14ac:dyDescent="0.25">
      <c r="I58" s="61"/>
    </row>
    <row r="59" spans="1:10" x14ac:dyDescent="0.25">
      <c r="I59" s="61"/>
    </row>
    <row r="60" spans="1:10" x14ac:dyDescent="0.25">
      <c r="I60" s="61"/>
    </row>
    <row r="61" spans="1:10" x14ac:dyDescent="0.25">
      <c r="I61" s="61"/>
    </row>
    <row r="62" spans="1:10" x14ac:dyDescent="0.25">
      <c r="I62" s="61"/>
    </row>
    <row r="63" spans="1:10" x14ac:dyDescent="0.25">
      <c r="I63" s="61"/>
    </row>
    <row r="64" spans="1:10" x14ac:dyDescent="0.25">
      <c r="I64" s="61"/>
    </row>
    <row r="65" spans="9:9" x14ac:dyDescent="0.25">
      <c r="I65" s="61"/>
    </row>
    <row r="66" spans="9:9" x14ac:dyDescent="0.25">
      <c r="I66" s="61"/>
    </row>
  </sheetData>
  <protectedRanges>
    <protectedRange sqref="H1:I1" name="Rango843_1_1"/>
    <protectedRange sqref="A6:A7" name="Rango842_1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45">
    <cfRule type="cellIs" dxfId="4" priority="45" stopIfTrue="1" operator="equal">
      <formula>"CANCELADO"</formula>
    </cfRule>
  </conditionalFormatting>
  <conditionalFormatting sqref="C46">
    <cfRule type="cellIs" dxfId="3" priority="40" stopIfTrue="1" operator="equal">
      <formula>"CANCELADO"</formula>
    </cfRule>
  </conditionalFormatting>
  <conditionalFormatting sqref="C56:D56">
    <cfRule type="cellIs" dxfId="2" priority="44" stopIfTrue="1" operator="equal">
      <formula>"CANCELADO"</formula>
    </cfRule>
  </conditionalFormatting>
  <conditionalFormatting sqref="C47">
    <cfRule type="cellIs" dxfId="1" priority="39" stopIfTrue="1" operator="equal">
      <formula>"CANCELADO"</formula>
    </cfRule>
  </conditionalFormatting>
  <conditionalFormatting sqref="C52:D52">
    <cfRule type="cellIs" dxfId="0" priority="1" stopIfTrue="1" operator="equal">
      <formula>"CANCELADO"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SPOPULAR</cp:lastModifiedBy>
  <dcterms:created xsi:type="dcterms:W3CDTF">2018-03-07T21:38:27Z</dcterms:created>
  <dcterms:modified xsi:type="dcterms:W3CDTF">2018-03-07T22:07:49Z</dcterms:modified>
</cp:coreProperties>
</file>